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47b539fbcb7c0b/Desktop/ROUGHTON PARISH COUNCIL/1-ROUGHTON-ACCOUNTS/2025-2026 - ROUGHTON ACCOUNTS/"/>
    </mc:Choice>
  </mc:AlternateContent>
  <xr:revisionPtr revIDLastSave="0" documentId="8_{06122F28-F13B-4F66-AEF2-E9F4A13A2B10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ROUGHTON - ACCOUNTS 2025-2026" sheetId="3" r:id="rId1"/>
    <sheet name="ROUGHTON EXPENDITURE 2025-2026" sheetId="1" r:id="rId2"/>
    <sheet name="ROUGHTON INCOME 2025-2026" sheetId="2" r:id="rId3"/>
    <sheet name="Explanation 1.2" sheetId="11" r:id="rId4"/>
    <sheet name="EoY-BANK RECON" sheetId="5" r:id="rId5"/>
    <sheet name="RISK ASSESSMENT" sheetId="6" r:id="rId6"/>
    <sheet name="Asset List" sheetId="10" r:id="rId7"/>
    <sheet name="Sheet1" sheetId="23" r:id="rId8"/>
  </sheets>
  <definedNames>
    <definedName name="_xlnm.Print_Area" localSheetId="1">'ROUGHTON EXPENDITURE 2025-2026'!$1:$4</definedName>
    <definedName name="_xlnm.Print_Titles" localSheetId="1">'ROUGHTON EXPENDITURE 2025-2026'!$1:$4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K65" i="1"/>
  <c r="I15" i="2"/>
  <c r="C14" i="3"/>
  <c r="C30" i="3" s="1"/>
  <c r="D16" i="2"/>
  <c r="M63" i="1"/>
  <c r="M47" i="1"/>
  <c r="M58" i="1"/>
  <c r="M57" i="1"/>
  <c r="M56" i="1"/>
  <c r="M5" i="1"/>
  <c r="I14" i="2"/>
  <c r="M10" i="1"/>
  <c r="M9" i="1"/>
  <c r="M8" i="1"/>
  <c r="M7" i="1"/>
  <c r="A37" i="3"/>
  <c r="A14" i="3"/>
  <c r="A26" i="3"/>
  <c r="M46" i="1"/>
  <c r="M44" i="1"/>
  <c r="M62" i="1"/>
  <c r="M61" i="1"/>
  <c r="M43" i="1"/>
  <c r="M45" i="1"/>
  <c r="M41" i="1"/>
  <c r="M42" i="1"/>
  <c r="M60" i="1"/>
  <c r="C65" i="1"/>
  <c r="D65" i="1"/>
  <c r="E65" i="1"/>
  <c r="F65" i="1"/>
  <c r="G65" i="1"/>
  <c r="H65" i="1"/>
  <c r="I65" i="1"/>
  <c r="J65" i="1"/>
  <c r="L65" i="1"/>
  <c r="M37" i="1" l="1"/>
  <c r="M38" i="1"/>
  <c r="M39" i="1"/>
  <c r="M40" i="1"/>
  <c r="M55" i="1"/>
  <c r="M30" i="1"/>
  <c r="I12" i="2"/>
  <c r="M32" i="1"/>
  <c r="M36" i="1"/>
  <c r="M53" i="1"/>
  <c r="M54" i="1"/>
  <c r="M52" i="1"/>
  <c r="M34" i="1"/>
  <c r="M35" i="1"/>
  <c r="M33" i="1"/>
  <c r="M31" i="1"/>
  <c r="I11" i="2"/>
  <c r="M29" i="1"/>
  <c r="M28" i="1"/>
  <c r="M26" i="1" l="1"/>
  <c r="M27" i="1"/>
  <c r="M25" i="1"/>
  <c r="M16" i="1" l="1"/>
  <c r="M15" i="1"/>
  <c r="M13" i="1"/>
  <c r="M12" i="1"/>
  <c r="M11" i="1"/>
  <c r="M51" i="1" l="1"/>
  <c r="M21" i="1" l="1"/>
  <c r="M22" i="1"/>
  <c r="M23" i="1"/>
  <c r="M17" i="1"/>
  <c r="M24" i="1"/>
  <c r="M18" i="1"/>
  <c r="M19" i="1"/>
  <c r="M20" i="1"/>
  <c r="M14" i="1" l="1"/>
  <c r="I10" i="2"/>
  <c r="I9" i="2"/>
  <c r="M48" i="1"/>
  <c r="M49" i="1"/>
  <c r="M50" i="1"/>
  <c r="M65" i="1" l="1"/>
  <c r="E16" i="2"/>
  <c r="I8" i="2" l="1"/>
  <c r="I6" i="2" l="1"/>
  <c r="I7" i="2"/>
  <c r="I13" i="2" l="1"/>
  <c r="I16" i="2" s="1"/>
  <c r="C12" i="11" l="1"/>
  <c r="A31" i="3" l="1"/>
  <c r="A32" i="3" l="1"/>
  <c r="C28" i="10"/>
  <c r="C16" i="2" l="1"/>
  <c r="F16" i="2"/>
  <c r="G16" i="2"/>
  <c r="H16" i="2"/>
  <c r="C31" i="5" l="1"/>
  <c r="C13" i="5"/>
  <c r="C21" i="5" s="1"/>
  <c r="C26" i="3"/>
  <c r="C31" i="3" s="1"/>
  <c r="C32" i="3" s="1"/>
</calcChain>
</file>

<file path=xl/sharedStrings.xml><?xml version="1.0" encoding="utf-8"?>
<sst xmlns="http://schemas.openxmlformats.org/spreadsheetml/2006/main" count="448" uniqueCount="338">
  <si>
    <t>DATE</t>
  </si>
  <si>
    <t>TO</t>
  </si>
  <si>
    <t>GRASS</t>
  </si>
  <si>
    <t>CUTTING</t>
  </si>
  <si>
    <t>S137</t>
  </si>
  <si>
    <t>VAT</t>
  </si>
  <si>
    <t>TOTAL</t>
  </si>
  <si>
    <t>TOTALS</t>
  </si>
  <si>
    <t>FROM</t>
  </si>
  <si>
    <t>PRECEPT</t>
  </si>
  <si>
    <t>OTHER</t>
  </si>
  <si>
    <t>INTEREST</t>
  </si>
  <si>
    <t>WAYLEAVE</t>
  </si>
  <si>
    <t>MAINT</t>
  </si>
  <si>
    <t>VILLAGE</t>
  </si>
  <si>
    <t>HALL</t>
  </si>
  <si>
    <t>HIRE</t>
  </si>
  <si>
    <t>INSURANCE</t>
  </si>
  <si>
    <t>BUS ACCT</t>
  </si>
  <si>
    <t>REFUND</t>
  </si>
  <si>
    <t>RECYLING</t>
  </si>
  <si>
    <t>CREDITS</t>
  </si>
  <si>
    <t>PAYMENTS</t>
  </si>
  <si>
    <t>ROUGHTON PARISH COUNCIL</t>
  </si>
  <si>
    <t>Summary Receipts &amp; Payments Account</t>
  </si>
  <si>
    <t>Receipts</t>
  </si>
  <si>
    <t>Precept</t>
  </si>
  <si>
    <t>Interest on Investments</t>
  </si>
  <si>
    <t>Recycling Credits</t>
  </si>
  <si>
    <t>Wayleave Payments</t>
  </si>
  <si>
    <t>Miscellaneous</t>
  </si>
  <si>
    <t>Total Receipts</t>
  </si>
  <si>
    <t>Payments</t>
  </si>
  <si>
    <t>Administration</t>
  </si>
  <si>
    <t>Hall Hire</t>
  </si>
  <si>
    <t xml:space="preserve">Village Maintenance </t>
  </si>
  <si>
    <t xml:space="preserve">Section 137 </t>
  </si>
  <si>
    <t xml:space="preserve">Insurance </t>
  </si>
  <si>
    <t>Total Payments</t>
  </si>
  <si>
    <r>
      <t>Less</t>
    </r>
    <r>
      <rPr>
        <sz val="12"/>
        <rFont val="Times New Roman"/>
        <family val="1"/>
      </rPr>
      <t xml:space="preserve"> Total Payments</t>
    </r>
  </si>
  <si>
    <t>These cumulative funds are represented by:</t>
  </si>
  <si>
    <r>
      <t>The above statement represents the financial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position of the authority at </t>
    </r>
  </si>
  <si>
    <t>Value (£)</t>
  </si>
  <si>
    <t xml:space="preserve">Bridge on Common </t>
  </si>
  <si>
    <t>Seat at the Knoll</t>
  </si>
  <si>
    <t>Playground Equipment</t>
  </si>
  <si>
    <t>The Common</t>
  </si>
  <si>
    <t>£</t>
  </si>
  <si>
    <t>Receipts and Payments Summary</t>
  </si>
  <si>
    <t>Brick Built Bus Shelters (2)</t>
  </si>
  <si>
    <t>VAT to reclaim</t>
  </si>
  <si>
    <t xml:space="preserve">VAT Repayment </t>
  </si>
  <si>
    <t>ADMIN/</t>
  </si>
  <si>
    <t>EXPENSES</t>
  </si>
  <si>
    <t>SALARY</t>
  </si>
  <si>
    <t>____________________________________________________</t>
  </si>
  <si>
    <t>______________________________</t>
  </si>
  <si>
    <t>Signed - Chairman                   Date</t>
  </si>
  <si>
    <t>Signed - RFO</t>
  </si>
  <si>
    <t>Date</t>
  </si>
  <si>
    <t>Village Sign</t>
  </si>
  <si>
    <t>Bank reconciliation</t>
  </si>
  <si>
    <t>Prepared by: Elaine Pugh - Clerk and RFO</t>
  </si>
  <si>
    <t>CASH BOOK</t>
  </si>
  <si>
    <t>HMRC</t>
  </si>
  <si>
    <t>Insured</t>
  </si>
  <si>
    <t>Risk</t>
  </si>
  <si>
    <t>Action</t>
  </si>
  <si>
    <t>Completed</t>
  </si>
  <si>
    <t>Roughton Common</t>
  </si>
  <si>
    <t>Y</t>
  </si>
  <si>
    <t>Low</t>
  </si>
  <si>
    <t>Ensure mowed regularly and moles deterred</t>
  </si>
  <si>
    <t>Benches on Common</t>
  </si>
  <si>
    <t>Trees on Common</t>
  </si>
  <si>
    <t>N/a</t>
  </si>
  <si>
    <t>Tree surgeon to assess</t>
  </si>
  <si>
    <t>Common invasion by Travellers</t>
  </si>
  <si>
    <t>Medium</t>
  </si>
  <si>
    <t>Play Equipment on Common</t>
  </si>
  <si>
    <t>Notice boards</t>
  </si>
  <si>
    <t>None</t>
  </si>
  <si>
    <t>Bus Shelters</t>
  </si>
  <si>
    <t>Hit twice and repaired monitor situation</t>
  </si>
  <si>
    <t>Objection to Parish Council Accounts</t>
  </si>
  <si>
    <t>No</t>
  </si>
  <si>
    <t>Retain substantial funding to pay for Auditor's fees</t>
  </si>
  <si>
    <t>Unreasonably Persistent Complainer</t>
  </si>
  <si>
    <t>Maintain register of complaints/contacts</t>
  </si>
  <si>
    <t>Exposure to high annual auditor cost</t>
  </si>
  <si>
    <t>Maintain high reserves to accommodate costs</t>
  </si>
  <si>
    <t>High reserves maintained</t>
  </si>
  <si>
    <t>Fidelity guarantee</t>
  </si>
  <si>
    <t>Yes</t>
  </si>
  <si>
    <t>Ensure insurance policy in place and meets reserves</t>
  </si>
  <si>
    <t>In place</t>
  </si>
  <si>
    <t>Councillor's to check invoices</t>
  </si>
  <si>
    <t>Checked regularly</t>
  </si>
  <si>
    <t>Bi-monthly</t>
  </si>
  <si>
    <t>Payments to HMRC</t>
  </si>
  <si>
    <t>Clerk to ensure paid and provide payslips</t>
  </si>
  <si>
    <t>Reported regularly</t>
  </si>
  <si>
    <t>Income</t>
  </si>
  <si>
    <t>Clerk to ensure all income is accounted for</t>
  </si>
  <si>
    <t>Clerk</t>
  </si>
  <si>
    <t>VAT return</t>
  </si>
  <si>
    <t>To be undertaken in May</t>
  </si>
  <si>
    <t>Asset register</t>
  </si>
  <si>
    <t>Reviewed annually in May</t>
  </si>
  <si>
    <t>Council insurance</t>
  </si>
  <si>
    <t>N/A</t>
  </si>
  <si>
    <t>Ensure insurance policy in place</t>
  </si>
  <si>
    <t>Prepared by Elaine Pugh</t>
  </si>
  <si>
    <t>Yes by Kevin Richardson</t>
  </si>
  <si>
    <t>Moles on Roughton Common</t>
  </si>
  <si>
    <t xml:space="preserve">Trip Hazard </t>
  </si>
  <si>
    <t>Play Inspection - repairs undertaken</t>
  </si>
  <si>
    <t xml:space="preserve">ASSET   </t>
  </si>
  <si>
    <t>Petty cash float (not applicable)</t>
  </si>
  <si>
    <t>The net balances reconcile to the Cash Book (receipts and payments) for the year as follows:</t>
  </si>
  <si>
    <t>4 Wooden Seats/benches</t>
  </si>
  <si>
    <t>Defibrillator at New Inn</t>
  </si>
  <si>
    <t>TOTAL OF ASSETS</t>
  </si>
  <si>
    <t>Notes</t>
  </si>
  <si>
    <t>Purchased November 2014</t>
  </si>
  <si>
    <t>Explanation of variances</t>
  </si>
  <si>
    <t>Attachment 1.2</t>
  </si>
  <si>
    <t>Name of Council:</t>
  </si>
  <si>
    <t>Explanations for variance of more than 15% (and over £200) for individual boxes in Section 1</t>
  </si>
  <si>
    <t>Variance</t>
  </si>
  <si>
    <t>Detailed explanation of variance (with amounts to nearest £10)</t>
  </si>
  <si>
    <t>Section 1</t>
  </si>
  <si>
    <t>(+/-) £</t>
  </si>
  <si>
    <t>Box 1</t>
  </si>
  <si>
    <t>Balances carried forward</t>
  </si>
  <si>
    <t>Box 2</t>
  </si>
  <si>
    <t>Box 3</t>
  </si>
  <si>
    <t>Other Income</t>
  </si>
  <si>
    <t>Box 4</t>
  </si>
  <si>
    <t>Staff costs</t>
  </si>
  <si>
    <t>Box 5</t>
  </si>
  <si>
    <t>Loan interest/</t>
  </si>
  <si>
    <t>NIL</t>
  </si>
  <si>
    <t>£NIL</t>
  </si>
  <si>
    <t>capital</t>
  </si>
  <si>
    <t>Box 6</t>
  </si>
  <si>
    <t>Other payments</t>
  </si>
  <si>
    <t xml:space="preserve">Box 7 </t>
  </si>
  <si>
    <t>Box 9</t>
  </si>
  <si>
    <t>Fixed assets &amp; Long term assets</t>
  </si>
  <si>
    <t>Box 10</t>
  </si>
  <si>
    <t>Total Borrowings</t>
  </si>
  <si>
    <t>Nil</t>
  </si>
  <si>
    <t>£Nil</t>
  </si>
  <si>
    <t>Earmarked reserves at year end:</t>
  </si>
  <si>
    <t>except where there are "compensating" variances which leave a box relatively unchanged.</t>
  </si>
  <si>
    <t>New footpath notice board at School</t>
  </si>
  <si>
    <t>Controlled by Mr Overton</t>
  </si>
  <si>
    <t>Monitored and checked regularly</t>
  </si>
  <si>
    <t>Funds retained</t>
  </si>
  <si>
    <t xml:space="preserve">Monitored   </t>
  </si>
  <si>
    <t>Purchased November 2017</t>
  </si>
  <si>
    <t>Additional repairs undertaken</t>
  </si>
  <si>
    <t>NCC - Bottle bank reclaim</t>
  </si>
  <si>
    <t>NNDC - Precept 1st tranche</t>
  </si>
  <si>
    <t xml:space="preserve">BT Openreach </t>
  </si>
  <si>
    <t>HMRC - VAT refund</t>
  </si>
  <si>
    <t>New bench replaced outside Roughton New Inn</t>
  </si>
  <si>
    <t>Purchased  - May 2019</t>
  </si>
  <si>
    <t>The following assets are held:</t>
  </si>
  <si>
    <t>NNDC - Precept 2nd tranche</t>
  </si>
  <si>
    <t>NCC - grass cutting</t>
  </si>
  <si>
    <t>One bench destroyed - removed and reinstated</t>
  </si>
  <si>
    <t>NEW</t>
  </si>
  <si>
    <t>ICO</t>
  </si>
  <si>
    <t xml:space="preserve">Grass Cutting incl verge cutting </t>
  </si>
  <si>
    <t>We are still aware of the possible risk of the</t>
  </si>
  <si>
    <t>accounts and a possible audit complaint.</t>
  </si>
  <si>
    <t>Works completed</t>
  </si>
  <si>
    <t>Purchased 2022</t>
  </si>
  <si>
    <t>Updated April 2023</t>
  </si>
  <si>
    <t>Purchased 06.03.23</t>
  </si>
  <si>
    <t>increased to 6k for repairs/damage</t>
  </si>
  <si>
    <t xml:space="preserve">Bench replaced outside petrol </t>
  </si>
  <si>
    <t>Repaired April 23</t>
  </si>
  <si>
    <t>NPTS</t>
  </si>
  <si>
    <t>SAM2 - gifted from NCC via Tim Adams</t>
  </si>
  <si>
    <t>added to insurance on 7.7.23</t>
  </si>
  <si>
    <t>2025-2026</t>
  </si>
  <si>
    <t>Notice Boards x 2</t>
  </si>
  <si>
    <t xml:space="preserve">Glasdon benches x 3 </t>
  </si>
  <si>
    <t>various dates</t>
  </si>
  <si>
    <t>Mill Lane purchased 2017 and School</t>
  </si>
  <si>
    <t>White gates to Village - Thorpe Road</t>
  </si>
  <si>
    <t>Purchased via NCC P/P - May 2023</t>
  </si>
  <si>
    <t xml:space="preserve">Elaine Pugh - Clerk </t>
  </si>
  <si>
    <t>Ros Calvert - internal auditor</t>
  </si>
  <si>
    <t>Mr Overton - moles</t>
  </si>
  <si>
    <t>CAS Insurance Company</t>
  </si>
  <si>
    <t>Donations</t>
  </si>
  <si>
    <t>TOTAL EXPENITURE INCURRED</t>
  </si>
  <si>
    <t>High</t>
  </si>
  <si>
    <t xml:space="preserve">Incursion happened in May 2024 </t>
  </si>
  <si>
    <t>Roughton Pond</t>
  </si>
  <si>
    <t>With CAS - 3 years 2024</t>
  </si>
  <si>
    <t>NCC</t>
  </si>
  <si>
    <t>VERGES</t>
  </si>
  <si>
    <t>Secret Gardens</t>
  </si>
  <si>
    <t>Installation of bollards Sept 24</t>
  </si>
  <si>
    <t>Staff Costs incl HMRC</t>
  </si>
  <si>
    <t>Lloyds Bank charges</t>
  </si>
  <si>
    <t>Net balances as at 31st March 2025</t>
  </si>
  <si>
    <t>2024/2025</t>
  </si>
  <si>
    <t>Repaired in 2024/2025</t>
  </si>
  <si>
    <t xml:space="preserve">Payments   </t>
  </si>
  <si>
    <t>To be authorised by 2 signatures</t>
  </si>
  <si>
    <t>ROUGHTON PARISH COUNCIL - INCOME 1st APRIL 2025 - 1st APRIL 2026</t>
  </si>
  <si>
    <t>ROUGHTON PARISH COUNCIL - EXPENDITURE 1st April 2025- 31st March 2026</t>
  </si>
  <si>
    <t>15.04.25</t>
  </si>
  <si>
    <t>MISC</t>
  </si>
  <si>
    <t>09.04.25</t>
  </si>
  <si>
    <t>04.04.25</t>
  </si>
  <si>
    <t>30.04.25</t>
  </si>
  <si>
    <t>18.05.25</t>
  </si>
  <si>
    <t>19.05.25</t>
  </si>
  <si>
    <t>15.05.25</t>
  </si>
  <si>
    <t xml:space="preserve">UK Power Network </t>
  </si>
  <si>
    <t>Kevin Richardson (grass)</t>
  </si>
  <si>
    <t>17.06.24</t>
  </si>
  <si>
    <t>02.06.25</t>
  </si>
  <si>
    <t>06.06.25</t>
  </si>
  <si>
    <t>CAS Insurance Co (add payment)</t>
  </si>
  <si>
    <t>Huck Nets (replacement parts)</t>
  </si>
  <si>
    <t xml:space="preserve">DT Overton – Pest Control </t>
  </si>
  <si>
    <t>Secret Gardens – (village sign/caretaking)</t>
  </si>
  <si>
    <t>Elaine Pugh – Clerk</t>
  </si>
  <si>
    <t>Kevin Richardson–grass–amenity/common</t>
  </si>
  <si>
    <t>Secret Gardens – repairs to Hally Gally</t>
  </si>
  <si>
    <t>07.07.25</t>
  </si>
  <si>
    <t>26.06.25</t>
  </si>
  <si>
    <t>NNDC - dog bin emptying</t>
  </si>
  <si>
    <t>18.07.25</t>
  </si>
  <si>
    <t>01.09.25</t>
  </si>
  <si>
    <t>Mick Kinder (caretaking)</t>
  </si>
  <si>
    <t>Kevin Richardson - grass cutting</t>
  </si>
  <si>
    <t>Secret Gardens - (caretaking)</t>
  </si>
  <si>
    <t>18.09.25</t>
  </si>
  <si>
    <t>03.11.25</t>
  </si>
  <si>
    <t>Countrystyle Recycling (bottlebank)</t>
  </si>
  <si>
    <t>Elaine Pugh - Clerk</t>
  </si>
  <si>
    <t>DT Overton - mole patrol</t>
  </si>
  <si>
    <t>Kevin Richardson</t>
  </si>
  <si>
    <t>18.08.25</t>
  </si>
  <si>
    <t>16.09.25</t>
  </si>
  <si>
    <t>20.10.25</t>
  </si>
  <si>
    <t>Royal British Legion</t>
  </si>
  <si>
    <t>First Rescue - defibrillator pads</t>
  </si>
  <si>
    <t>17.11.25</t>
  </si>
  <si>
    <t>05.01.26</t>
  </si>
  <si>
    <t>DT Overton – Moles</t>
  </si>
  <si>
    <t>Roughton Village Hall (hire)</t>
  </si>
  <si>
    <t xml:space="preserve">HMRC </t>
  </si>
  <si>
    <t>Elaine Pugh reimburse – Wix – website &amp; domain</t>
  </si>
  <si>
    <t>Elaine Pugh – add hours resident insp Accounts</t>
  </si>
  <si>
    <t>31.12.25</t>
  </si>
  <si>
    <t>Countrystyle Recycling</t>
  </si>
  <si>
    <t>The Play Inspection Co</t>
  </si>
  <si>
    <t>02.03.26</t>
  </si>
  <si>
    <t>17.01.26</t>
  </si>
  <si>
    <t>Glasdon - lifebuoy</t>
  </si>
  <si>
    <t>Unity Bank - charges</t>
  </si>
  <si>
    <t>19.01.26</t>
  </si>
  <si>
    <t>17.02.26</t>
  </si>
  <si>
    <t>31.01.26</t>
  </si>
  <si>
    <t>28.02.26</t>
  </si>
  <si>
    <t>Unity Interest - January 26</t>
  </si>
  <si>
    <r>
      <t>31</t>
    </r>
    <r>
      <rPr>
        <vertAlign val="superscript"/>
        <sz val="12"/>
        <color indexed="10"/>
        <rFont val="Times New Roman"/>
        <family val="1"/>
      </rPr>
      <t xml:space="preserve">st  </t>
    </r>
    <r>
      <rPr>
        <sz val="12"/>
        <color indexed="10"/>
        <rFont val="Times New Roman"/>
        <family val="1"/>
      </rPr>
      <t xml:space="preserve">March 2026 </t>
    </r>
    <r>
      <rPr>
        <sz val="12"/>
        <rFont val="Times New Roman"/>
        <family val="1"/>
      </rPr>
      <t>and reflects its receipts and payments during the financial year.</t>
    </r>
  </si>
  <si>
    <r>
      <t>Balance at 1st April</t>
    </r>
    <r>
      <rPr>
        <sz val="12"/>
        <color indexed="10"/>
        <rFont val="Times New Roman"/>
        <family val="1"/>
      </rPr>
      <t xml:space="preserve"> 2025</t>
    </r>
  </si>
  <si>
    <t>C/F 2026/2027</t>
  </si>
  <si>
    <r>
      <t>For The Year Ending 31</t>
    </r>
    <r>
      <rPr>
        <b/>
        <vertAlign val="superscript"/>
        <sz val="12"/>
        <rFont val="Times New Roman"/>
        <family val="1"/>
      </rPr>
      <t>st</t>
    </r>
    <r>
      <rPr>
        <b/>
        <sz val="12"/>
        <rFont val="Times New Roman"/>
        <family val="1"/>
      </rPr>
      <t xml:space="preserve"> March </t>
    </r>
    <r>
      <rPr>
        <b/>
        <sz val="12"/>
        <color indexed="10"/>
        <rFont val="Times New Roman"/>
        <family val="1"/>
      </rPr>
      <t>2026</t>
    </r>
  </si>
  <si>
    <t>Unity Current Account</t>
  </si>
  <si>
    <t>Unity Savings Account</t>
  </si>
  <si>
    <t>Miscellaneous (NCC grass)</t>
  </si>
  <si>
    <t>Lloyds Interest - April to closure £20.46</t>
  </si>
  <si>
    <t>Reserves are held high due to the high risk from a resident in connection with the</t>
  </si>
  <si>
    <t>16.12.25</t>
  </si>
  <si>
    <t>to be added this year 26-27</t>
  </si>
  <si>
    <t>Glasdon - Lifebuoy at Common</t>
  </si>
  <si>
    <r>
      <t>Asset List for the year ended 31</t>
    </r>
    <r>
      <rPr>
        <b/>
        <u/>
        <vertAlign val="superscript"/>
        <sz val="12"/>
        <rFont val="Times New Roman"/>
        <family val="1"/>
      </rPr>
      <t>st</t>
    </r>
    <r>
      <rPr>
        <b/>
        <u/>
        <sz val="12"/>
        <rFont val="Times New Roman"/>
        <family val="1"/>
      </rPr>
      <t xml:space="preserve"> March 2026</t>
    </r>
  </si>
  <si>
    <t>For The Year Ending 31st March 2026</t>
  </si>
  <si>
    <t>Balance per bank statements as at 31 March 2026</t>
  </si>
  <si>
    <t>Current Account - Unity</t>
  </si>
  <si>
    <t>Business Saver - Unity</t>
  </si>
  <si>
    <t>Less any unpresented cheques at 31st March 2026 - None</t>
  </si>
  <si>
    <t>Unbanked cash at 31st March 2026</t>
  </si>
  <si>
    <t>Opening Balance 1st April 2025</t>
  </si>
  <si>
    <t>Add: Receipts in the year 2025/2026</t>
  </si>
  <si>
    <t>Less: Payments in the 2025/2026</t>
  </si>
  <si>
    <t>Closing balance per cash book 2026</t>
  </si>
  <si>
    <t>(receipts and payments book) as at 31st March 2026</t>
  </si>
  <si>
    <t>ROUGHTON PARISH COUNCIL - RISK ASSESSMENT 2025-2026</t>
  </si>
  <si>
    <t>Completed January 2026</t>
  </si>
  <si>
    <t>Installed lifebuoy</t>
  </si>
  <si>
    <t>HIGH</t>
  </si>
  <si>
    <t>Financial Fraud</t>
  </si>
  <si>
    <t>2025/2026</t>
  </si>
  <si>
    <t>Increased due to the purchase of white village gates and a lifebuoy for a pond on Roughton Common.</t>
  </si>
  <si>
    <t>Other income was increased due to a VAT repayment</t>
  </si>
  <si>
    <t>high risk of another objection to the Council's accounts</t>
  </si>
  <si>
    <t>for 2025-2026 and took action to cover this in our Precept request for 2026-2027.</t>
  </si>
  <si>
    <t>We installed an additional white gate at the Roughton</t>
  </si>
  <si>
    <t>Road entrance to Roughton.  We also purchased a lifebuoy for the Pond at Roughton Common.</t>
  </si>
  <si>
    <t>31.03.26</t>
  </si>
  <si>
    <t>Unity interest - March 2026</t>
  </si>
  <si>
    <t>Uncashed cheque  in 2024-2025</t>
  </si>
  <si>
    <t>Clerk's salary was realigned and an additional payment</t>
  </si>
  <si>
    <t>-£1,753</t>
  </si>
  <si>
    <t xml:space="preserve">The Council increased the Precept by £1,000 to </t>
  </si>
  <si>
    <t>prepare for costs increasing.</t>
  </si>
  <si>
    <t>+£726</t>
  </si>
  <si>
    <t>of £1,012 and £962 for urban grass cutting from</t>
  </si>
  <si>
    <t>Norfolk County Council.  The Precept had also been</t>
  </si>
  <si>
    <t>increased by £1,000.</t>
  </si>
  <si>
    <t>+£1,000</t>
  </si>
  <si>
    <t>+£580</t>
  </si>
  <si>
    <t>was made to the Clerk to accommodate for a resident's inspection of the Council's Accounts.  These 2 inspections led to an objection by that person which is still unresolved.</t>
  </si>
  <si>
    <t>-£2,989</t>
  </si>
  <si>
    <t xml:space="preserve">Expenditure overall was down as during </t>
  </si>
  <si>
    <t>2024/2025 the Council incurred costs for items to the play equipment of £1463 pus repairs to the noticeboard of £797.  We also spent funds on the installation of posts around the common to protect it from incursion.</t>
  </si>
  <si>
    <t>In 2025/2026 this expenditure did not occur.</t>
  </si>
  <si>
    <t xml:space="preserve">The balances carried forward are up due to </t>
  </si>
  <si>
    <t>the Council's awareness of the imminent Auditors invoice from PFK Littlejohn.  We have therefore delayed any expenditure in the community until the invoice has been received.</t>
  </si>
  <si>
    <t>+£2,381</t>
  </si>
  <si>
    <t>+£1,600</t>
  </si>
  <si>
    <t>Date: April 2026</t>
  </si>
  <si>
    <t>White Village Gates within village x 3</t>
  </si>
  <si>
    <t>Reviewed April 2026</t>
  </si>
  <si>
    <t>NCC - P/P Sch (gates/parking)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</si>
</sst>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/m/yy;@"/>
    <numFmt numFmtId="165" formatCode="#,##0.00_ ;\-#,##0.00\ "/>
    <numFmt numFmtId="166" formatCode="_-* #,##0_-;\-* #,##0_-;_-* &quot;-&quot;??_-;_-@_-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b/>
      <u/>
      <vertAlign val="superscript"/>
      <sz val="12"/>
      <name val="Times New Roman"/>
      <family val="1"/>
    </font>
    <font>
      <b/>
      <sz val="11"/>
      <name val="Times New Roman"/>
      <family val="1"/>
    </font>
    <font>
      <b/>
      <vertAlign val="superscript"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b/>
      <sz val="10"/>
      <color indexed="14"/>
      <name val="Arial"/>
      <family val="2"/>
    </font>
    <font>
      <vertAlign val="superscript"/>
      <sz val="12"/>
      <color indexed="10"/>
      <name val="Times New Roman"/>
      <family val="1"/>
    </font>
    <font>
      <sz val="10"/>
      <color indexed="8"/>
      <name val="Arial"/>
      <family val="2"/>
    </font>
    <font>
      <b/>
      <sz val="10"/>
      <color indexed="6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0"/>
      <color theme="3"/>
      <name val="Arial"/>
      <family val="2"/>
    </font>
    <font>
      <b/>
      <sz val="10"/>
      <color theme="3" tint="0.39997558519241921"/>
      <name val="Arial"/>
      <family val="2"/>
    </font>
    <font>
      <sz val="12"/>
      <color rgb="FFFF0000"/>
      <name val="Times New Roman"/>
      <family val="1"/>
    </font>
    <font>
      <b/>
      <sz val="11"/>
      <color rgb="FF00B050"/>
      <name val="Trebuchet MS"/>
      <family val="2"/>
    </font>
    <font>
      <b/>
      <sz val="12"/>
      <color rgb="FFFF0000"/>
      <name val="Times New Roman"/>
      <family val="1"/>
    </font>
    <font>
      <b/>
      <sz val="10"/>
      <color theme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1" fillId="0" borderId="0" xfId="0" applyFont="1"/>
    <xf numFmtId="43" fontId="0" fillId="0" borderId="0" xfId="1" applyFont="1"/>
    <xf numFmtId="7" fontId="0" fillId="0" borderId="0" xfId="1" applyNumberFormat="1" applyFont="1"/>
    <xf numFmtId="44" fontId="0" fillId="0" borderId="0" xfId="0" applyNumberFormat="1"/>
    <xf numFmtId="0" fontId="0" fillId="0" borderId="2" xfId="0" applyBorder="1"/>
    <xf numFmtId="2" fontId="0" fillId="0" borderId="2" xfId="0" applyNumberFormat="1" applyBorder="1"/>
    <xf numFmtId="43" fontId="0" fillId="0" borderId="0" xfId="1" applyFont="1" applyBorder="1"/>
    <xf numFmtId="0" fontId="7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2" fontId="5" fillId="0" borderId="0" xfId="0" applyNumberFormat="1" applyFont="1"/>
    <xf numFmtId="2" fontId="6" fillId="0" borderId="0" xfId="0" applyNumberFormat="1" applyFont="1" applyAlignment="1">
      <alignment horizontal="left" indent="4"/>
    </xf>
    <xf numFmtId="2" fontId="9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/>
    <xf numFmtId="0" fontId="4" fillId="0" borderId="0" xfId="0" applyFont="1"/>
    <xf numFmtId="43" fontId="0" fillId="0" borderId="0" xfId="0" applyNumberFormat="1"/>
    <xf numFmtId="43" fontId="5" fillId="0" borderId="0" xfId="1" applyFont="1"/>
    <xf numFmtId="43" fontId="3" fillId="0" borderId="5" xfId="1" applyFont="1" applyBorder="1"/>
    <xf numFmtId="0" fontId="14" fillId="0" borderId="0" xfId="0" applyFont="1"/>
    <xf numFmtId="14" fontId="14" fillId="0" borderId="0" xfId="0" applyNumberFormat="1" applyFont="1"/>
    <xf numFmtId="0" fontId="15" fillId="0" borderId="0" xfId="0" applyFont="1"/>
    <xf numFmtId="0" fontId="16" fillId="0" borderId="0" xfId="0" applyFont="1"/>
    <xf numFmtId="2" fontId="13" fillId="0" borderId="0" xfId="0" applyNumberFormat="1" applyFont="1"/>
    <xf numFmtId="43" fontId="0" fillId="0" borderId="0" xfId="1" applyFont="1" applyAlignment="1">
      <alignment horizontal="right"/>
    </xf>
    <xf numFmtId="0" fontId="0" fillId="0" borderId="2" xfId="0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3" fontId="0" fillId="0" borderId="2" xfId="1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7" fontId="0" fillId="0" borderId="2" xfId="1" applyNumberFormat="1" applyFont="1" applyBorder="1" applyAlignment="1">
      <alignment horizontal="center"/>
    </xf>
    <xf numFmtId="7" fontId="0" fillId="0" borderId="0" xfId="1" applyNumberFormat="1" applyFont="1" applyBorder="1"/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3" fontId="4" fillId="0" borderId="0" xfId="1" applyFont="1"/>
    <xf numFmtId="43" fontId="6" fillId="0" borderId="0" xfId="1" applyFont="1"/>
    <xf numFmtId="43" fontId="1" fillId="0" borderId="0" xfId="1" applyFont="1"/>
    <xf numFmtId="2" fontId="19" fillId="0" borderId="0" xfId="0" applyNumberFormat="1" applyFont="1"/>
    <xf numFmtId="43" fontId="3" fillId="0" borderId="0" xfId="1" applyFont="1"/>
    <xf numFmtId="0" fontId="20" fillId="0" borderId="0" xfId="0" applyFont="1"/>
    <xf numFmtId="4" fontId="0" fillId="0" borderId="0" xfId="0" applyNumberFormat="1"/>
    <xf numFmtId="43" fontId="4" fillId="0" borderId="5" xfId="1" applyFont="1" applyBorder="1"/>
    <xf numFmtId="0" fontId="3" fillId="0" borderId="2" xfId="0" applyFont="1" applyBorder="1" applyAlignment="1">
      <alignment horizontal="center"/>
    </xf>
    <xf numFmtId="43" fontId="21" fillId="0" borderId="0" xfId="1" applyFont="1"/>
    <xf numFmtId="2" fontId="16" fillId="0" borderId="0" xfId="0" applyNumberFormat="1" applyFont="1"/>
    <xf numFmtId="17" fontId="0" fillId="0" borderId="0" xfId="0" applyNumberFormat="1"/>
    <xf numFmtId="43" fontId="3" fillId="0" borderId="0" xfId="1" applyFont="1" applyAlignment="1">
      <alignment horizontal="center"/>
    </xf>
    <xf numFmtId="43" fontId="3" fillId="0" borderId="0" xfId="1" applyFont="1" applyBorder="1"/>
    <xf numFmtId="43" fontId="20" fillId="0" borderId="0" xfId="1" applyFont="1"/>
    <xf numFmtId="2" fontId="20" fillId="0" borderId="0" xfId="0" applyNumberFormat="1" applyFont="1"/>
    <xf numFmtId="166" fontId="0" fillId="0" borderId="0" xfId="1" applyNumberFormat="1" applyFont="1"/>
    <xf numFmtId="43" fontId="4" fillId="2" borderId="9" xfId="1" applyFont="1" applyFill="1" applyBorder="1"/>
    <xf numFmtId="43" fontId="4" fillId="2" borderId="10" xfId="1" applyFont="1" applyFill="1" applyBorder="1"/>
    <xf numFmtId="0" fontId="22" fillId="0" borderId="0" xfId="0" applyFont="1"/>
    <xf numFmtId="0" fontId="3" fillId="0" borderId="11" xfId="0" applyFont="1" applyBorder="1"/>
    <xf numFmtId="0" fontId="0" fillId="0" borderId="11" xfId="0" applyBorder="1"/>
    <xf numFmtId="0" fontId="3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2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0" fillId="0" borderId="21" xfId="0" applyNumberFormat="1" applyBorder="1"/>
    <xf numFmtId="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42" fontId="0" fillId="0" borderId="9" xfId="0" applyNumberFormat="1" applyBorder="1" applyAlignment="1">
      <alignment horizontal="center"/>
    </xf>
    <xf numFmtId="0" fontId="20" fillId="0" borderId="10" xfId="0" applyFont="1" applyBorder="1"/>
    <xf numFmtId="49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26" xfId="0" applyBorder="1"/>
    <xf numFmtId="42" fontId="0" fillId="0" borderId="26" xfId="0" applyNumberFormat="1" applyBorder="1" applyAlignment="1">
      <alignment horizontal="center"/>
    </xf>
    <xf numFmtId="0" fontId="20" fillId="0" borderId="9" xfId="0" applyFont="1" applyBorder="1"/>
    <xf numFmtId="0" fontId="0" fillId="0" borderId="13" xfId="0" applyBorder="1"/>
    <xf numFmtId="0" fontId="20" fillId="0" borderId="26" xfId="0" applyFont="1" applyBorder="1" applyAlignment="1">
      <alignment wrapText="1"/>
    </xf>
    <xf numFmtId="0" fontId="0" fillId="0" borderId="9" xfId="0" applyBorder="1"/>
    <xf numFmtId="42" fontId="20" fillId="0" borderId="10" xfId="0" applyNumberFormat="1" applyFont="1" applyBorder="1" applyAlignment="1">
      <alignment horizontal="center"/>
    </xf>
    <xf numFmtId="0" fontId="0" fillId="0" borderId="10" xfId="0" applyBorder="1"/>
    <xf numFmtId="0" fontId="20" fillId="0" borderId="26" xfId="0" applyFont="1" applyBorder="1"/>
    <xf numFmtId="42" fontId="0" fillId="0" borderId="6" xfId="0" applyNumberFormat="1" applyBorder="1" applyAlignment="1">
      <alignment horizontal="center"/>
    </xf>
    <xf numFmtId="49" fontId="20" fillId="0" borderId="12" xfId="0" applyNumberFormat="1" applyFont="1" applyBorder="1" applyAlignment="1">
      <alignment horizontal="center"/>
    </xf>
    <xf numFmtId="0" fontId="23" fillId="0" borderId="10" xfId="0" applyFont="1" applyBorder="1" applyAlignment="1">
      <alignment wrapText="1"/>
    </xf>
    <xf numFmtId="0" fontId="23" fillId="0" borderId="10" xfId="0" applyFont="1" applyBorder="1"/>
    <xf numFmtId="42" fontId="0" fillId="0" borderId="13" xfId="0" applyNumberFormat="1" applyBorder="1" applyAlignment="1">
      <alignment horizontal="center"/>
    </xf>
    <xf numFmtId="42" fontId="20" fillId="0" borderId="26" xfId="0" applyNumberFormat="1" applyFont="1" applyBorder="1" applyAlignment="1">
      <alignment horizontal="center"/>
    </xf>
    <xf numFmtId="43" fontId="4" fillId="2" borderId="27" xfId="1" applyFont="1" applyFill="1" applyBorder="1"/>
    <xf numFmtId="0" fontId="3" fillId="0" borderId="10" xfId="0" applyFont="1" applyBorder="1" applyAlignment="1">
      <alignment wrapText="1"/>
    </xf>
    <xf numFmtId="0" fontId="24" fillId="0" borderId="0" xfId="0" applyFont="1"/>
    <xf numFmtId="164" fontId="0" fillId="0" borderId="0" xfId="0" applyNumberFormat="1" applyAlignment="1">
      <alignment horizontal="center"/>
    </xf>
    <xf numFmtId="0" fontId="0" fillId="0" borderId="29" xfId="0" applyBorder="1"/>
    <xf numFmtId="0" fontId="20" fillId="0" borderId="29" xfId="0" applyFont="1" applyBorder="1"/>
    <xf numFmtId="43" fontId="3" fillId="0" borderId="31" xfId="1" applyFont="1" applyBorder="1"/>
    <xf numFmtId="2" fontId="3" fillId="0" borderId="31" xfId="0" applyNumberFormat="1" applyFont="1" applyBorder="1"/>
    <xf numFmtId="165" fontId="3" fillId="0" borderId="31" xfId="1" applyNumberFormat="1" applyFont="1" applyBorder="1"/>
    <xf numFmtId="164" fontId="3" fillId="6" borderId="30" xfId="0" applyNumberFormat="1" applyFont="1" applyFill="1" applyBorder="1"/>
    <xf numFmtId="0" fontId="3" fillId="6" borderId="8" xfId="0" applyFont="1" applyFill="1" applyBorder="1"/>
    <xf numFmtId="2" fontId="0" fillId="6" borderId="9" xfId="0" applyNumberFormat="1" applyFill="1" applyBorder="1"/>
    <xf numFmtId="2" fontId="20" fillId="6" borderId="9" xfId="0" applyNumberFormat="1" applyFont="1" applyFill="1" applyBorder="1"/>
    <xf numFmtId="2" fontId="0" fillId="6" borderId="10" xfId="0" applyNumberFormat="1" applyFill="1" applyBorder="1"/>
    <xf numFmtId="0" fontId="0" fillId="6" borderId="10" xfId="0" applyFill="1" applyBorder="1"/>
    <xf numFmtId="43" fontId="0" fillId="0" borderId="11" xfId="1" applyFont="1" applyFill="1" applyBorder="1"/>
    <xf numFmtId="2" fontId="0" fillId="0" borderId="11" xfId="0" applyNumberFormat="1" applyBorder="1"/>
    <xf numFmtId="0" fontId="25" fillId="0" borderId="0" xfId="0" applyFont="1"/>
    <xf numFmtId="0" fontId="1" fillId="0" borderId="11" xfId="0" applyFont="1" applyBorder="1"/>
    <xf numFmtId="0" fontId="1" fillId="0" borderId="28" xfId="0" applyFont="1" applyBorder="1"/>
    <xf numFmtId="0" fontId="28" fillId="0" borderId="0" xfId="0" applyFont="1"/>
    <xf numFmtId="0" fontId="1" fillId="0" borderId="10" xfId="0" applyFont="1" applyBorder="1" applyAlignment="1">
      <alignment wrapText="1"/>
    </xf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/>
    <xf numFmtId="49" fontId="1" fillId="0" borderId="12" xfId="0" applyNumberFormat="1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0" fillId="5" borderId="29" xfId="0" applyFill="1" applyBorder="1"/>
    <xf numFmtId="2" fontId="0" fillId="5" borderId="11" xfId="0" applyNumberFormat="1" applyFill="1" applyBorder="1"/>
    <xf numFmtId="0" fontId="0" fillId="5" borderId="0" xfId="0" applyFill="1"/>
    <xf numFmtId="164" fontId="1" fillId="0" borderId="11" xfId="0" applyNumberFormat="1" applyFont="1" applyBorder="1"/>
    <xf numFmtId="0" fontId="27" fillId="0" borderId="11" xfId="0" applyFont="1" applyBorder="1"/>
    <xf numFmtId="0" fontId="5" fillId="5" borderId="0" xfId="0" applyFont="1" applyFill="1"/>
    <xf numFmtId="0" fontId="1" fillId="0" borderId="29" xfId="0" applyFont="1" applyBorder="1"/>
    <xf numFmtId="164" fontId="0" fillId="0" borderId="23" xfId="0" applyNumberFormat="1" applyBorder="1"/>
    <xf numFmtId="2" fontId="18" fillId="0" borderId="11" xfId="0" applyNumberFormat="1" applyFont="1" applyBorder="1"/>
    <xf numFmtId="0" fontId="1" fillId="0" borderId="26" xfId="0" applyFont="1" applyBorder="1" applyAlignment="1">
      <alignment wrapText="1"/>
    </xf>
    <xf numFmtId="0" fontId="3" fillId="3" borderId="9" xfId="0" applyFont="1" applyFill="1" applyBorder="1"/>
    <xf numFmtId="0" fontId="3" fillId="3" borderId="26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3" fontId="0" fillId="3" borderId="10" xfId="0" applyNumberFormat="1" applyFill="1" applyBorder="1" applyAlignment="1">
      <alignment horizontal="center"/>
    </xf>
    <xf numFmtId="166" fontId="22" fillId="3" borderId="10" xfId="1" applyNumberFormat="1" applyFont="1" applyFill="1" applyBorder="1" applyAlignment="1"/>
    <xf numFmtId="0" fontId="0" fillId="3" borderId="2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3" fontId="1" fillId="3" borderId="10" xfId="0" applyNumberFormat="1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2" fontId="1" fillId="0" borderId="11" xfId="0" applyNumberFormat="1" applyFont="1" applyBorder="1"/>
    <xf numFmtId="43" fontId="1" fillId="0" borderId="11" xfId="1" applyFont="1" applyFill="1" applyBorder="1"/>
    <xf numFmtId="43" fontId="1" fillId="0" borderId="11" xfId="1" applyFont="1" applyFill="1" applyBorder="1" applyAlignment="1">
      <alignment horizontal="right"/>
    </xf>
    <xf numFmtId="43" fontId="0" fillId="0" borderId="11" xfId="1" applyFont="1" applyFill="1" applyBorder="1" applyAlignment="1">
      <alignment horizontal="right"/>
    </xf>
    <xf numFmtId="2" fontId="26" fillId="0" borderId="0" xfId="0" applyNumberFormat="1" applyFont="1"/>
    <xf numFmtId="43" fontId="0" fillId="0" borderId="0" xfId="1" applyFont="1" applyBorder="1" applyAlignment="1">
      <alignment horizontal="right"/>
    </xf>
    <xf numFmtId="0" fontId="23" fillId="0" borderId="26" xfId="0" applyFont="1" applyBorder="1" applyAlignment="1">
      <alignment wrapText="1"/>
    </xf>
    <xf numFmtId="2" fontId="1" fillId="5" borderId="11" xfId="0" applyNumberFormat="1" applyFont="1" applyFill="1" applyBorder="1"/>
    <xf numFmtId="43" fontId="1" fillId="5" borderId="11" xfId="1" applyFont="1" applyFill="1" applyBorder="1"/>
    <xf numFmtId="43" fontId="1" fillId="5" borderId="11" xfId="1" applyFont="1" applyFill="1" applyBorder="1" applyAlignment="1">
      <alignment horizontal="right"/>
    </xf>
    <xf numFmtId="0" fontId="1" fillId="5" borderId="0" xfId="0" applyFont="1" applyFill="1"/>
    <xf numFmtId="164" fontId="1" fillId="5" borderId="23" xfId="0" applyNumberFormat="1" applyFont="1" applyFill="1" applyBorder="1"/>
    <xf numFmtId="0" fontId="0" fillId="5" borderId="20" xfId="0" applyFill="1" applyBorder="1"/>
    <xf numFmtId="43" fontId="22" fillId="5" borderId="11" xfId="1" applyFont="1" applyFill="1" applyBorder="1"/>
    <xf numFmtId="2" fontId="22" fillId="5" borderId="11" xfId="0" applyNumberFormat="1" applyFont="1" applyFill="1" applyBorder="1"/>
    <xf numFmtId="0" fontId="22" fillId="5" borderId="0" xfId="0" applyFont="1" applyFill="1"/>
    <xf numFmtId="164" fontId="1" fillId="0" borderId="0" xfId="0" applyNumberFormat="1" applyFont="1" applyAlignment="1">
      <alignment horizontal="center"/>
    </xf>
    <xf numFmtId="0" fontId="1" fillId="0" borderId="23" xfId="0" applyFont="1" applyBorder="1"/>
    <xf numFmtId="43" fontId="0" fillId="5" borderId="11" xfId="1" applyFont="1" applyFill="1" applyBorder="1" applyAlignment="1">
      <alignment horizontal="right"/>
    </xf>
    <xf numFmtId="0" fontId="29" fillId="0" borderId="0" xfId="0" applyFont="1"/>
    <xf numFmtId="0" fontId="29" fillId="0" borderId="24" xfId="0" applyFont="1" applyBorder="1"/>
    <xf numFmtId="0" fontId="30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43" fontId="29" fillId="0" borderId="0" xfId="1" applyFont="1" applyAlignment="1">
      <alignment horizontal="right"/>
    </xf>
    <xf numFmtId="4" fontId="29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43" fontId="30" fillId="0" borderId="25" xfId="1" applyFont="1" applyBorder="1" applyAlignment="1">
      <alignment horizontal="right"/>
    </xf>
    <xf numFmtId="0" fontId="1" fillId="0" borderId="15" xfId="0" applyFont="1" applyBorder="1"/>
    <xf numFmtId="0" fontId="0" fillId="0" borderId="26" xfId="0" applyBorder="1" applyAlignment="1">
      <alignment wrapText="1"/>
    </xf>
    <xf numFmtId="0" fontId="1" fillId="0" borderId="15" xfId="0" applyFont="1" applyBorder="1" applyAlignment="1">
      <alignment wrapText="1"/>
    </xf>
    <xf numFmtId="43" fontId="31" fillId="0" borderId="8" xfId="1" applyFont="1" applyBorder="1" applyAlignment="1">
      <alignment horizontal="right"/>
    </xf>
    <xf numFmtId="44" fontId="31" fillId="0" borderId="8" xfId="0" applyNumberFormat="1" applyFont="1" applyBorder="1"/>
    <xf numFmtId="44" fontId="31" fillId="0" borderId="8" xfId="1" applyNumberFormat="1" applyFont="1" applyBorder="1"/>
    <xf numFmtId="0" fontId="24" fillId="0" borderId="18" xfId="0" applyFont="1" applyBorder="1"/>
    <xf numFmtId="0" fontId="24" fillId="0" borderId="19" xfId="0" applyFont="1" applyBorder="1"/>
    <xf numFmtId="0" fontId="1" fillId="0" borderId="22" xfId="0" applyFont="1" applyBorder="1"/>
    <xf numFmtId="2" fontId="1" fillId="6" borderId="9" xfId="0" applyNumberFormat="1" applyFont="1" applyFill="1" applyBorder="1"/>
    <xf numFmtId="43" fontId="0" fillId="6" borderId="9" xfId="1" applyFont="1" applyFill="1" applyBorder="1" applyAlignment="1">
      <alignment horizontal="right"/>
    </xf>
    <xf numFmtId="43" fontId="0" fillId="6" borderId="9" xfId="1" applyFont="1" applyFill="1" applyBorder="1"/>
    <xf numFmtId="2" fontId="0" fillId="6" borderId="26" xfId="0" applyNumberFormat="1" applyFill="1" applyBorder="1"/>
    <xf numFmtId="43" fontId="2" fillId="6" borderId="26" xfId="1" applyFont="1" applyFill="1" applyBorder="1" applyAlignment="1">
      <alignment horizontal="right"/>
    </xf>
    <xf numFmtId="43" fontId="0" fillId="6" borderId="26" xfId="1" applyFont="1" applyFill="1" applyBorder="1"/>
    <xf numFmtId="43" fontId="0" fillId="0" borderId="11" xfId="1" applyFont="1" applyBorder="1" applyAlignment="1">
      <alignment horizontal="right"/>
    </xf>
    <xf numFmtId="43" fontId="0" fillId="0" borderId="11" xfId="1" applyFont="1" applyBorder="1"/>
    <xf numFmtId="0" fontId="1" fillId="0" borderId="18" xfId="0" applyFont="1" applyBorder="1"/>
    <xf numFmtId="0" fontId="1" fillId="0" borderId="19" xfId="0" applyFont="1" applyBorder="1"/>
    <xf numFmtId="4" fontId="3" fillId="3" borderId="1" xfId="0" applyNumberFormat="1" applyFont="1" applyFill="1" applyBorder="1"/>
    <xf numFmtId="8" fontId="1" fillId="0" borderId="26" xfId="0" applyNumberFormat="1" applyFont="1" applyBorder="1" applyAlignment="1">
      <alignment horizontal="left" wrapText="1"/>
    </xf>
    <xf numFmtId="0" fontId="32" fillId="5" borderId="11" xfId="0" applyFont="1" applyFill="1" applyBorder="1"/>
    <xf numFmtId="43" fontId="32" fillId="5" borderId="11" xfId="1" applyFont="1" applyFill="1" applyBorder="1" applyAlignment="1">
      <alignment horizontal="right"/>
    </xf>
    <xf numFmtId="2" fontId="32" fillId="5" borderId="11" xfId="0" applyNumberFormat="1" applyFont="1" applyFill="1" applyBorder="1"/>
    <xf numFmtId="43" fontId="32" fillId="5" borderId="11" xfId="1" applyFont="1" applyFill="1" applyBorder="1"/>
    <xf numFmtId="0" fontId="32" fillId="0" borderId="0" xfId="0" applyFont="1"/>
    <xf numFmtId="164" fontId="1" fillId="5" borderId="11" xfId="0" applyNumberFormat="1" applyFont="1" applyFill="1" applyBorder="1"/>
    <xf numFmtId="0" fontId="27" fillId="7" borderId="11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2" fontId="1" fillId="5" borderId="14" xfId="0" applyNumberFormat="1" applyFont="1" applyFill="1" applyBorder="1"/>
    <xf numFmtId="2" fontId="1" fillId="0" borderId="32" xfId="0" applyNumberFormat="1" applyFont="1" applyBorder="1"/>
    <xf numFmtId="43" fontId="1" fillId="0" borderId="32" xfId="1" applyFont="1" applyFill="1" applyBorder="1"/>
    <xf numFmtId="43" fontId="1" fillId="0" borderId="32" xfId="1" applyFont="1" applyFill="1" applyBorder="1" applyAlignment="1">
      <alignment horizontal="right"/>
    </xf>
    <xf numFmtId="2" fontId="0" fillId="0" borderId="14" xfId="0" applyNumberFormat="1" applyBorder="1"/>
    <xf numFmtId="0" fontId="1" fillId="0" borderId="11" xfId="0" applyFont="1" applyBorder="1" applyAlignment="1">
      <alignment vertical="center"/>
    </xf>
    <xf numFmtId="0" fontId="33" fillId="0" borderId="0" xfId="0" applyFont="1"/>
    <xf numFmtId="43" fontId="24" fillId="2" borderId="10" xfId="1" applyFont="1" applyFill="1" applyBorder="1"/>
    <xf numFmtId="0" fontId="34" fillId="0" borderId="0" xfId="0" applyFont="1"/>
    <xf numFmtId="3" fontId="34" fillId="0" borderId="0" xfId="0" applyNumberFormat="1" applyFont="1" applyAlignment="1">
      <alignment horizontal="right"/>
    </xf>
    <xf numFmtId="4" fontId="34" fillId="0" borderId="0" xfId="0" applyNumberFormat="1" applyFont="1" applyAlignment="1">
      <alignment horizontal="right"/>
    </xf>
    <xf numFmtId="2" fontId="35" fillId="0" borderId="0" xfId="0" applyNumberFormat="1" applyFont="1"/>
    <xf numFmtId="43" fontId="25" fillId="0" borderId="0" xfId="1" applyFont="1"/>
    <xf numFmtId="7" fontId="31" fillId="0" borderId="8" xfId="1" applyNumberFormat="1" applyFont="1" applyBorder="1"/>
    <xf numFmtId="0" fontId="1" fillId="5" borderId="23" xfId="0" applyFont="1" applyFill="1" applyBorder="1"/>
    <xf numFmtId="43" fontId="0" fillId="5" borderId="11" xfId="1" applyFont="1" applyFill="1" applyBorder="1"/>
    <xf numFmtId="0" fontId="36" fillId="5" borderId="11" xfId="0" applyFont="1" applyFill="1" applyBorder="1"/>
    <xf numFmtId="43" fontId="36" fillId="5" borderId="11" xfId="1" applyFont="1" applyFill="1" applyBorder="1" applyAlignment="1">
      <alignment horizontal="right"/>
    </xf>
    <xf numFmtId="2" fontId="36" fillId="5" borderId="11" xfId="0" applyNumberFormat="1" applyFont="1" applyFill="1" applyBorder="1"/>
    <xf numFmtId="43" fontId="36" fillId="5" borderId="11" xfId="1" applyFont="1" applyFill="1" applyBorder="1"/>
    <xf numFmtId="0" fontId="36" fillId="0" borderId="0" xfId="0" applyFont="1"/>
    <xf numFmtId="0" fontId="3" fillId="4" borderId="8" xfId="0" applyFont="1" applyFill="1" applyBorder="1"/>
    <xf numFmtId="8" fontId="1" fillId="0" borderId="10" xfId="0" applyNumberFormat="1" applyFont="1" applyBorder="1" applyAlignment="1">
      <alignment horizontal="left" wrapText="1"/>
    </xf>
    <xf numFmtId="4" fontId="3" fillId="0" borderId="0" xfId="0" applyNumberFormat="1" applyFont="1"/>
    <xf numFmtId="0" fontId="3" fillId="5" borderId="6" xfId="0" applyFont="1" applyFill="1" applyBorder="1"/>
    <xf numFmtId="0" fontId="3" fillId="5" borderId="2" xfId="0" applyFont="1" applyFill="1" applyBorder="1"/>
    <xf numFmtId="2" fontId="0" fillId="5" borderId="2" xfId="0" applyNumberFormat="1" applyFill="1" applyBorder="1"/>
    <xf numFmtId="43" fontId="2" fillId="5" borderId="2" xfId="1" applyFont="1" applyFill="1" applyBorder="1" applyAlignment="1">
      <alignment horizontal="right"/>
    </xf>
    <xf numFmtId="43" fontId="0" fillId="5" borderId="2" xfId="1" applyFont="1" applyFill="1" applyBorder="1"/>
    <xf numFmtId="7" fontId="0" fillId="5" borderId="3" xfId="1" applyNumberFormat="1" applyFont="1" applyFill="1" applyBorder="1"/>
    <xf numFmtId="0" fontId="0" fillId="5" borderId="33" xfId="0" applyFill="1" applyBorder="1"/>
    <xf numFmtId="43" fontId="1" fillId="0" borderId="34" xfId="1" applyFont="1" applyFill="1" applyBorder="1"/>
    <xf numFmtId="43" fontId="1" fillId="0" borderId="35" xfId="1" applyFont="1" applyFill="1" applyBorder="1"/>
    <xf numFmtId="7" fontId="1" fillId="5" borderId="35" xfId="1" applyNumberFormat="1" applyFont="1" applyFill="1" applyBorder="1"/>
    <xf numFmtId="0" fontId="1" fillId="5" borderId="33" xfId="0" applyFont="1" applyFill="1" applyBorder="1"/>
    <xf numFmtId="43" fontId="1" fillId="5" borderId="35" xfId="1" applyFont="1" applyFill="1" applyBorder="1"/>
    <xf numFmtId="0" fontId="1" fillId="0" borderId="36" xfId="0" applyFont="1" applyBorder="1"/>
    <xf numFmtId="0" fontId="1" fillId="0" borderId="37" xfId="0" applyFont="1" applyBorder="1"/>
    <xf numFmtId="43" fontId="1" fillId="5" borderId="38" xfId="1" applyFont="1" applyFill="1" applyBorder="1"/>
    <xf numFmtId="0" fontId="0" fillId="5" borderId="36" xfId="0" applyFill="1" applyBorder="1"/>
    <xf numFmtId="7" fontId="1" fillId="5" borderId="39" xfId="1" applyNumberFormat="1" applyFont="1" applyFill="1" applyBorder="1"/>
    <xf numFmtId="43" fontId="0" fillId="0" borderId="35" xfId="1" applyFont="1" applyBorder="1"/>
    <xf numFmtId="43" fontId="0" fillId="0" borderId="35" xfId="1" applyFont="1" applyFill="1" applyBorder="1"/>
    <xf numFmtId="43" fontId="0" fillId="0" borderId="38" xfId="1" applyFont="1" applyFill="1" applyBorder="1"/>
    <xf numFmtId="43" fontId="0" fillId="5" borderId="35" xfId="1" applyFont="1" applyFill="1" applyBorder="1"/>
    <xf numFmtId="0" fontId="32" fillId="5" borderId="33" xfId="0" applyFont="1" applyFill="1" applyBorder="1"/>
    <xf numFmtId="43" fontId="32" fillId="5" borderId="38" xfId="1" applyFont="1" applyFill="1" applyBorder="1"/>
    <xf numFmtId="7" fontId="32" fillId="5" borderId="38" xfId="1" applyNumberFormat="1" applyFont="1" applyFill="1" applyBorder="1"/>
    <xf numFmtId="0" fontId="36" fillId="5" borderId="33" xfId="0" applyFont="1" applyFill="1" applyBorder="1"/>
    <xf numFmtId="7" fontId="36" fillId="5" borderId="38" xfId="1" applyNumberFormat="1" applyFont="1" applyFill="1" applyBorder="1"/>
    <xf numFmtId="7" fontId="0" fillId="0" borderId="35" xfId="1" applyNumberFormat="1" applyFont="1" applyFill="1" applyBorder="1"/>
    <xf numFmtId="7" fontId="0" fillId="6" borderId="9" xfId="1" applyNumberFormat="1" applyFont="1" applyFill="1" applyBorder="1"/>
    <xf numFmtId="7" fontId="0" fillId="6" borderId="26" xfId="1" applyNumberFormat="1" applyFont="1" applyFill="1" applyBorder="1"/>
    <xf numFmtId="0" fontId="11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H140"/>
  <sheetViews>
    <sheetView topLeftCell="A20" workbookViewId="0">
      <selection activeCell="I30" sqref="I30"/>
    </sheetView>
  </sheetViews>
  <sheetFormatPr defaultRowHeight="12.75" x14ac:dyDescent="0.2"/>
  <cols>
    <col min="1" max="1" width="16" style="1" customWidth="1"/>
    <col min="2" max="2" width="31.5703125" customWidth="1"/>
    <col min="3" max="3" width="16.28515625" style="8" customWidth="1"/>
    <col min="4" max="4" width="11.5703125" customWidth="1"/>
    <col min="5" max="5" width="10.5703125" bestFit="1" customWidth="1"/>
    <col min="12" max="12" width="9.28515625" bestFit="1" customWidth="1"/>
    <col min="19" max="19" width="9.28515625" bestFit="1" customWidth="1"/>
    <col min="27" max="27" width="9.28515625" bestFit="1" customWidth="1"/>
    <col min="36" max="36" width="9.28515625" bestFit="1" customWidth="1"/>
    <col min="44" max="44" width="9.28515625" bestFit="1" customWidth="1"/>
    <col min="51" max="51" width="9.28515625" bestFit="1" customWidth="1"/>
    <col min="60" max="60" width="9.28515625" bestFit="1" customWidth="1"/>
  </cols>
  <sheetData>
    <row r="1" spans="1:9" ht="20.25" x14ac:dyDescent="0.3">
      <c r="A1" s="20"/>
      <c r="B1" s="14" t="s">
        <v>23</v>
      </c>
    </row>
    <row r="2" spans="1:9" ht="15.75" x14ac:dyDescent="0.25">
      <c r="A2" s="26"/>
      <c r="B2" s="19" t="s">
        <v>24</v>
      </c>
      <c r="C2" s="48"/>
      <c r="D2" s="28"/>
    </row>
    <row r="3" spans="1:9" ht="18.75" x14ac:dyDescent="0.25">
      <c r="A3" s="26"/>
      <c r="B3" s="19" t="s">
        <v>279</v>
      </c>
      <c r="C3" s="48"/>
      <c r="D3" s="28"/>
    </row>
    <row r="4" spans="1:9" ht="11.25" customHeight="1" x14ac:dyDescent="0.25">
      <c r="A4" s="21"/>
    </row>
    <row r="5" spans="1:9" ht="15.75" x14ac:dyDescent="0.25">
      <c r="A5" s="33">
        <v>45747</v>
      </c>
      <c r="C5" s="33">
        <v>46112</v>
      </c>
      <c r="D5" s="33"/>
    </row>
    <row r="6" spans="1:9" ht="15.75" x14ac:dyDescent="0.25">
      <c r="A6" s="26" t="s">
        <v>47</v>
      </c>
      <c r="C6" s="60" t="s">
        <v>47</v>
      </c>
      <c r="D6" s="2"/>
    </row>
    <row r="7" spans="1:9" ht="15.75" x14ac:dyDescent="0.25">
      <c r="A7" s="8"/>
      <c r="B7" s="19" t="s">
        <v>25</v>
      </c>
      <c r="C7" s="49"/>
    </row>
    <row r="8" spans="1:9" ht="15.75" x14ac:dyDescent="0.25">
      <c r="A8" s="8">
        <v>12500</v>
      </c>
      <c r="B8" s="15" t="s">
        <v>26</v>
      </c>
      <c r="C8" s="8">
        <v>13500</v>
      </c>
      <c r="D8" s="8"/>
    </row>
    <row r="9" spans="1:9" ht="15.75" x14ac:dyDescent="0.25">
      <c r="A9" s="8">
        <v>56.14</v>
      </c>
      <c r="B9" s="15" t="s">
        <v>27</v>
      </c>
      <c r="C9" s="8">
        <v>78.180000000000007</v>
      </c>
      <c r="E9" s="139"/>
    </row>
    <row r="10" spans="1:9" ht="15.75" x14ac:dyDescent="0.25">
      <c r="A10" s="8">
        <v>449.25</v>
      </c>
      <c r="B10" s="15" t="s">
        <v>51</v>
      </c>
      <c r="C10" s="8">
        <v>1012.43</v>
      </c>
      <c r="D10" s="54"/>
    </row>
    <row r="11" spans="1:9" ht="15.75" x14ac:dyDescent="0.25">
      <c r="A11" s="8">
        <v>169.82</v>
      </c>
      <c r="B11" s="15" t="s">
        <v>28</v>
      </c>
      <c r="C11" s="8">
        <v>278.05</v>
      </c>
      <c r="D11" s="1"/>
      <c r="I11" s="62"/>
    </row>
    <row r="12" spans="1:9" ht="15.75" x14ac:dyDescent="0.25">
      <c r="A12" s="8">
        <v>929.62</v>
      </c>
      <c r="B12" s="15" t="s">
        <v>282</v>
      </c>
      <c r="C12" s="8">
        <v>962.15</v>
      </c>
      <c r="D12" s="8"/>
      <c r="I12" s="62"/>
    </row>
    <row r="13" spans="1:9" ht="15.75" x14ac:dyDescent="0.25">
      <c r="A13" s="8">
        <v>359.18</v>
      </c>
      <c r="B13" s="15" t="s">
        <v>29</v>
      </c>
      <c r="C13" s="8">
        <v>359.18</v>
      </c>
      <c r="D13" s="1"/>
    </row>
    <row r="14" spans="1:9" ht="16.5" thickBot="1" x14ac:dyDescent="0.3">
      <c r="A14" s="31">
        <f>SUM(A8:A13)</f>
        <v>14464.01</v>
      </c>
      <c r="B14" s="16" t="s">
        <v>31</v>
      </c>
      <c r="C14" s="31">
        <f>SUM(C8:C13)</f>
        <v>16189.99</v>
      </c>
      <c r="D14" s="61"/>
    </row>
    <row r="15" spans="1:9" ht="9" customHeight="1" x14ac:dyDescent="0.25">
      <c r="A15" s="24"/>
    </row>
    <row r="16" spans="1:9" ht="15.75" x14ac:dyDescent="0.25">
      <c r="A16" s="24"/>
      <c r="B16" s="24" t="s">
        <v>32</v>
      </c>
      <c r="I16" s="29"/>
    </row>
    <row r="17" spans="1:5" ht="15.75" x14ac:dyDescent="0.25">
      <c r="A17" s="62">
        <v>3750</v>
      </c>
      <c r="B17" s="15" t="s">
        <v>209</v>
      </c>
      <c r="C17" s="62">
        <v>4330</v>
      </c>
      <c r="D17" s="1"/>
    </row>
    <row r="18" spans="1:5" ht="15.75" x14ac:dyDescent="0.25">
      <c r="A18" s="63">
        <v>685.09</v>
      </c>
      <c r="B18" s="15" t="s">
        <v>33</v>
      </c>
      <c r="C18" s="63">
        <v>771.98</v>
      </c>
    </row>
    <row r="19" spans="1:5" ht="15.75" x14ac:dyDescent="0.25">
      <c r="A19" s="63">
        <v>96</v>
      </c>
      <c r="B19" s="15" t="s">
        <v>34</v>
      </c>
      <c r="C19" s="63">
        <v>128</v>
      </c>
      <c r="D19" s="1"/>
    </row>
    <row r="20" spans="1:5" ht="15.75" x14ac:dyDescent="0.25">
      <c r="A20" s="62">
        <v>1955</v>
      </c>
      <c r="B20" s="15" t="s">
        <v>175</v>
      </c>
      <c r="C20" s="62">
        <v>1610</v>
      </c>
      <c r="D20" s="1"/>
    </row>
    <row r="21" spans="1:5" ht="15.75" x14ac:dyDescent="0.25">
      <c r="A21" s="62">
        <v>4116.47</v>
      </c>
      <c r="B21" s="15" t="s">
        <v>35</v>
      </c>
      <c r="C21" s="62">
        <v>3145</v>
      </c>
      <c r="D21" s="1"/>
    </row>
    <row r="22" spans="1:5" ht="15.75" x14ac:dyDescent="0.25">
      <c r="A22" s="62">
        <v>100</v>
      </c>
      <c r="B22" s="15" t="s">
        <v>36</v>
      </c>
      <c r="C22" s="62">
        <v>100</v>
      </c>
      <c r="D22" s="1"/>
    </row>
    <row r="23" spans="1:5" ht="15.75" x14ac:dyDescent="0.25">
      <c r="A23" s="62">
        <v>661.83</v>
      </c>
      <c r="B23" s="15" t="s">
        <v>37</v>
      </c>
      <c r="C23" s="62">
        <v>693.5</v>
      </c>
      <c r="D23" s="1"/>
    </row>
    <row r="24" spans="1:5" ht="15.75" x14ac:dyDescent="0.25">
      <c r="A24" s="62">
        <v>3840.23</v>
      </c>
      <c r="B24" s="15" t="s">
        <v>30</v>
      </c>
      <c r="C24" s="62">
        <v>2362.92</v>
      </c>
      <c r="D24" s="57"/>
    </row>
    <row r="25" spans="1:5" ht="15.75" x14ac:dyDescent="0.25">
      <c r="A25" s="62">
        <v>1012.43</v>
      </c>
      <c r="B25" s="15" t="s">
        <v>50</v>
      </c>
      <c r="C25" s="62">
        <v>667.81</v>
      </c>
      <c r="D25" s="57"/>
    </row>
    <row r="26" spans="1:5" ht="16.5" thickBot="1" x14ac:dyDescent="0.3">
      <c r="A26" s="31">
        <f>SUM(A17:A25)</f>
        <v>16217.050000000001</v>
      </c>
      <c r="B26" s="16" t="s">
        <v>38</v>
      </c>
      <c r="C26" s="31">
        <f>SUM(C17:C25)</f>
        <v>13809.21</v>
      </c>
      <c r="D26" s="61"/>
    </row>
    <row r="27" spans="1:5" ht="10.5" customHeight="1" x14ac:dyDescent="0.25">
      <c r="A27" s="24"/>
    </row>
    <row r="28" spans="1:5" ht="12.75" customHeight="1" x14ac:dyDescent="0.2">
      <c r="A28" s="268" t="s">
        <v>48</v>
      </c>
      <c r="B28" s="268"/>
      <c r="C28" s="268"/>
      <c r="D28" s="268"/>
    </row>
    <row r="29" spans="1:5" ht="15.75" x14ac:dyDescent="0.25">
      <c r="A29" s="8">
        <v>6119.78</v>
      </c>
      <c r="B29" s="15" t="s">
        <v>277</v>
      </c>
      <c r="C29" s="8">
        <v>4366.74</v>
      </c>
      <c r="E29" s="15"/>
    </row>
    <row r="30" spans="1:5" ht="15.75" x14ac:dyDescent="0.25">
      <c r="A30" s="8">
        <v>14464.01</v>
      </c>
      <c r="B30" s="15" t="s">
        <v>31</v>
      </c>
      <c r="C30" s="8">
        <f>C14</f>
        <v>16189.99</v>
      </c>
    </row>
    <row r="31" spans="1:5" ht="15.75" x14ac:dyDescent="0.25">
      <c r="A31" s="8">
        <f>A26</f>
        <v>16217.050000000001</v>
      </c>
      <c r="B31" s="16" t="s">
        <v>39</v>
      </c>
      <c r="C31" s="8">
        <f>C26</f>
        <v>13809.21</v>
      </c>
    </row>
    <row r="32" spans="1:5" ht="16.5" thickBot="1" x14ac:dyDescent="0.3">
      <c r="A32" s="55">
        <f>A29+A30-A31</f>
        <v>4366.74</v>
      </c>
      <c r="B32" s="32" t="s">
        <v>278</v>
      </c>
      <c r="C32" s="55">
        <f>C29+C30-C31</f>
        <v>6747.52</v>
      </c>
      <c r="D32" s="35"/>
      <c r="E32" s="34"/>
    </row>
    <row r="33" spans="1:5" ht="12.75" customHeight="1" thickBot="1" x14ac:dyDescent="0.3">
      <c r="A33" s="269" t="s">
        <v>40</v>
      </c>
      <c r="B33" s="269"/>
      <c r="C33" s="269"/>
      <c r="D33" s="269"/>
    </row>
    <row r="34" spans="1:5" ht="15.75" x14ac:dyDescent="0.25">
      <c r="A34" s="65">
        <v>747.15</v>
      </c>
      <c r="B34" s="15" t="s">
        <v>280</v>
      </c>
      <c r="C34" s="65">
        <v>888.72</v>
      </c>
      <c r="D34" s="35"/>
      <c r="E34" s="35"/>
    </row>
    <row r="35" spans="1:5" ht="15.75" x14ac:dyDescent="0.25">
      <c r="A35" s="66">
        <v>3619.59</v>
      </c>
      <c r="B35" s="15" t="s">
        <v>281</v>
      </c>
      <c r="C35" s="66">
        <v>5858.8</v>
      </c>
      <c r="D35" s="35"/>
      <c r="E35" s="34"/>
    </row>
    <row r="36" spans="1:5" ht="15.75" x14ac:dyDescent="0.25">
      <c r="A36" s="66"/>
      <c r="B36" s="221"/>
      <c r="C36" s="222"/>
      <c r="D36" s="109"/>
      <c r="E36" s="34"/>
    </row>
    <row r="37" spans="1:5" ht="13.5" thickBot="1" x14ac:dyDescent="0.25">
      <c r="A37" s="107">
        <f>SUM(A34:A35)</f>
        <v>4366.74</v>
      </c>
      <c r="C37" s="107">
        <f>SUM(C34:C36)</f>
        <v>6747.52</v>
      </c>
      <c r="D37" s="35"/>
      <c r="E37" s="58"/>
    </row>
    <row r="38" spans="1:5" ht="9" customHeight="1" x14ac:dyDescent="0.25">
      <c r="A38" s="17"/>
    </row>
    <row r="39" spans="1:5" ht="15.75" x14ac:dyDescent="0.25">
      <c r="A39" s="23" t="s">
        <v>41</v>
      </c>
    </row>
    <row r="40" spans="1:5" ht="18.75" x14ac:dyDescent="0.25">
      <c r="A40" s="36" t="s">
        <v>276</v>
      </c>
      <c r="B40" s="7"/>
      <c r="C40" s="50"/>
      <c r="D40" s="7"/>
    </row>
    <row r="41" spans="1:5" ht="15.75" x14ac:dyDescent="0.25">
      <c r="A41" s="21"/>
    </row>
    <row r="42" spans="1:5" ht="15.75" x14ac:dyDescent="0.25">
      <c r="A42" s="22" t="s">
        <v>55</v>
      </c>
      <c r="C42" s="49" t="s">
        <v>56</v>
      </c>
    </row>
    <row r="43" spans="1:5" ht="15.75" x14ac:dyDescent="0.25">
      <c r="A43" s="16" t="s">
        <v>57</v>
      </c>
      <c r="C43" s="49" t="s">
        <v>58</v>
      </c>
      <c r="D43" t="s">
        <v>59</v>
      </c>
    </row>
    <row r="44" spans="1:5" ht="15.75" x14ac:dyDescent="0.25">
      <c r="A44" s="226" t="s">
        <v>284</v>
      </c>
      <c r="B44" s="124"/>
      <c r="C44" s="227"/>
      <c r="D44" s="124"/>
      <c r="E44" s="124"/>
    </row>
    <row r="45" spans="1:5" ht="15.75" x14ac:dyDescent="0.25">
      <c r="A45" s="226" t="s">
        <v>177</v>
      </c>
      <c r="B45" s="124"/>
      <c r="C45" s="227"/>
      <c r="D45" s="124"/>
      <c r="E45" s="124"/>
    </row>
    <row r="46" spans="1:5" ht="20.25" x14ac:dyDescent="0.3">
      <c r="A46" s="20"/>
      <c r="B46" s="20"/>
    </row>
    <row r="47" spans="1:5" ht="15.75" x14ac:dyDescent="0.25">
      <c r="A47" s="25"/>
      <c r="B47" s="25"/>
    </row>
    <row r="48" spans="1:5" ht="15.75" x14ac:dyDescent="0.25">
      <c r="A48" s="23"/>
    </row>
    <row r="49" spans="1:60" ht="15.75" x14ac:dyDescent="0.25">
      <c r="A49" s="23"/>
    </row>
    <row r="50" spans="1:60" ht="15.75" x14ac:dyDescent="0.25">
      <c r="B50" s="15"/>
      <c r="E50" s="18"/>
    </row>
    <row r="51" spans="1:60" ht="15.75" x14ac:dyDescent="0.25">
      <c r="B51" s="15"/>
      <c r="C51" s="30"/>
      <c r="L51" s="15"/>
      <c r="N51" s="15"/>
      <c r="S51" s="15"/>
      <c r="U51" s="15"/>
      <c r="AA51" s="15"/>
      <c r="AC51" s="15"/>
      <c r="AJ51" s="15"/>
      <c r="AL51" s="15"/>
      <c r="AR51" s="15"/>
      <c r="AT51" s="15"/>
      <c r="AY51" s="15"/>
      <c r="BA51" s="15"/>
      <c r="BH51" s="15"/>
    </row>
    <row r="52" spans="1:60" ht="15.75" x14ac:dyDescent="0.25">
      <c r="B52" s="15"/>
      <c r="C52" s="30"/>
      <c r="E52" s="8"/>
      <c r="L52" s="15"/>
      <c r="N52" s="15"/>
      <c r="S52" s="15"/>
      <c r="U52" s="15"/>
      <c r="AA52" s="15"/>
      <c r="AC52" s="15"/>
      <c r="AJ52" s="15"/>
      <c r="AL52" s="15"/>
      <c r="AR52" s="15"/>
      <c r="AT52" s="15"/>
      <c r="AY52" s="15"/>
      <c r="BA52" s="15"/>
      <c r="BH52" s="15"/>
    </row>
    <row r="53" spans="1:60" ht="15.75" x14ac:dyDescent="0.25">
      <c r="B53" s="15"/>
      <c r="C53" s="30"/>
      <c r="E53" s="8"/>
      <c r="L53" s="15"/>
      <c r="N53" s="15"/>
      <c r="S53" s="15"/>
      <c r="U53" s="15"/>
      <c r="AA53" s="15"/>
      <c r="AC53" s="15"/>
      <c r="AJ53" s="15"/>
      <c r="AL53" s="15"/>
      <c r="AR53" s="15"/>
      <c r="AT53" s="15"/>
      <c r="AY53" s="15"/>
      <c r="BA53" s="15"/>
      <c r="BH53" s="15"/>
    </row>
    <row r="54" spans="1:60" ht="15.75" x14ac:dyDescent="0.25">
      <c r="B54" s="15"/>
      <c r="C54" s="30"/>
      <c r="E54" s="8"/>
      <c r="L54" s="15"/>
      <c r="N54" s="15"/>
      <c r="S54" s="15"/>
      <c r="U54" s="15"/>
      <c r="AA54" s="15"/>
      <c r="AC54" s="15"/>
      <c r="AJ54" s="15"/>
      <c r="AL54" s="15"/>
      <c r="AR54" s="15"/>
      <c r="AT54" s="15"/>
      <c r="AY54" s="15"/>
      <c r="BA54" s="15"/>
      <c r="BH54" s="15"/>
    </row>
    <row r="55" spans="1:60" ht="15.75" x14ac:dyDescent="0.25">
      <c r="B55" s="15"/>
      <c r="C55" s="30"/>
      <c r="E55" s="8"/>
      <c r="L55" s="15"/>
      <c r="N55" s="15"/>
      <c r="S55" s="15"/>
      <c r="U55" s="15"/>
      <c r="AA55" s="15"/>
      <c r="AC55" s="15"/>
      <c r="AJ55" s="15"/>
      <c r="AL55" s="15"/>
      <c r="AR55" s="15"/>
      <c r="AT55" s="15"/>
      <c r="AY55" s="15"/>
      <c r="BA55" s="15"/>
      <c r="BH55" s="15"/>
    </row>
    <row r="56" spans="1:60" ht="15.75" x14ac:dyDescent="0.25">
      <c r="B56" s="15"/>
      <c r="C56" s="30"/>
      <c r="E56" s="8"/>
      <c r="L56" s="15"/>
      <c r="N56" s="15"/>
      <c r="S56" s="15"/>
      <c r="U56" s="15"/>
      <c r="AA56" s="15"/>
      <c r="AC56" s="15"/>
      <c r="AJ56" s="15"/>
      <c r="AL56" s="15"/>
      <c r="AR56" s="15"/>
      <c r="AT56" s="15"/>
      <c r="AY56" s="15"/>
      <c r="BA56" s="15"/>
      <c r="BH56" s="15"/>
    </row>
    <row r="57" spans="1:60" ht="15.75" x14ac:dyDescent="0.25">
      <c r="B57" s="15"/>
      <c r="C57" s="30"/>
      <c r="E57" s="8"/>
      <c r="L57" s="15"/>
      <c r="N57" s="15"/>
      <c r="S57" s="15"/>
      <c r="U57" s="15"/>
      <c r="AA57" s="15"/>
      <c r="AC57" s="15"/>
      <c r="AJ57" s="15"/>
      <c r="AL57" s="15"/>
      <c r="AR57" s="15"/>
      <c r="AT57" s="15"/>
      <c r="AY57" s="15"/>
      <c r="BA57" s="15"/>
      <c r="BH57" s="15"/>
    </row>
    <row r="58" spans="1:60" ht="15.75" x14ac:dyDescent="0.25">
      <c r="B58" s="15"/>
      <c r="C58" s="30"/>
      <c r="L58" s="15"/>
      <c r="N58" s="15"/>
      <c r="S58" s="15"/>
      <c r="U58" s="15"/>
      <c r="AA58" s="15"/>
      <c r="AC58" s="15"/>
      <c r="AJ58" s="15"/>
      <c r="AL58" s="15"/>
      <c r="AR58" s="15"/>
      <c r="AT58" s="15"/>
      <c r="AY58" s="15"/>
      <c r="BA58" s="15"/>
      <c r="BH58" s="15"/>
    </row>
    <row r="59" spans="1:60" ht="15.75" x14ac:dyDescent="0.25">
      <c r="A59" s="23"/>
    </row>
    <row r="60" spans="1:60" ht="15.75" x14ac:dyDescent="0.25">
      <c r="A60" s="23"/>
    </row>
    <row r="61" spans="1:60" ht="15.75" x14ac:dyDescent="0.25">
      <c r="A61" s="23"/>
    </row>
    <row r="62" spans="1:60" ht="15.75" x14ac:dyDescent="0.25">
      <c r="A62" s="23"/>
      <c r="E62" s="59"/>
    </row>
    <row r="63" spans="1:60" ht="15.75" x14ac:dyDescent="0.25">
      <c r="A63" s="23"/>
    </row>
    <row r="64" spans="1:60" ht="15.75" x14ac:dyDescent="0.25">
      <c r="A64" s="23"/>
    </row>
    <row r="65" spans="1:4" ht="15.75" x14ac:dyDescent="0.25">
      <c r="A65" s="23"/>
    </row>
    <row r="66" spans="1:4" ht="15.75" x14ac:dyDescent="0.25">
      <c r="A66" s="23"/>
    </row>
    <row r="67" spans="1:4" ht="15.75" x14ac:dyDescent="0.25">
      <c r="A67" s="23"/>
    </row>
    <row r="68" spans="1:4" ht="15.75" x14ac:dyDescent="0.25">
      <c r="A68" s="23"/>
    </row>
    <row r="69" spans="1:4" ht="15.75" x14ac:dyDescent="0.25">
      <c r="A69" s="23"/>
    </row>
    <row r="70" spans="1:4" ht="15.75" x14ac:dyDescent="0.25">
      <c r="A70" s="23"/>
    </row>
    <row r="71" spans="1:4" ht="15.75" x14ac:dyDescent="0.25">
      <c r="A71" s="23"/>
    </row>
    <row r="72" spans="1:4" ht="15.75" x14ac:dyDescent="0.25">
      <c r="A72" s="15"/>
      <c r="D72" s="15"/>
    </row>
    <row r="73" spans="1:4" ht="15.75" x14ac:dyDescent="0.25">
      <c r="A73" s="15"/>
      <c r="D73" s="15"/>
    </row>
    <row r="74" spans="1:4" ht="15.75" x14ac:dyDescent="0.25">
      <c r="A74" s="23"/>
    </row>
    <row r="75" spans="1:4" ht="15.75" x14ac:dyDescent="0.25">
      <c r="A75" s="23"/>
    </row>
    <row r="76" spans="1:4" ht="15.75" x14ac:dyDescent="0.25">
      <c r="A76" s="23"/>
      <c r="C76" s="52"/>
    </row>
    <row r="77" spans="1:4" ht="15.75" x14ac:dyDescent="0.25">
      <c r="A77" s="23"/>
    </row>
    <row r="78" spans="1:4" ht="15.75" x14ac:dyDescent="0.25">
      <c r="A78" s="23"/>
    </row>
    <row r="79" spans="1:4" ht="15.75" x14ac:dyDescent="0.25">
      <c r="A79" s="23"/>
      <c r="C79" s="64"/>
    </row>
    <row r="80" spans="1:4" ht="15.75" x14ac:dyDescent="0.25">
      <c r="A80" s="23"/>
    </row>
    <row r="81" spans="1:1" ht="15.75" x14ac:dyDescent="0.25">
      <c r="A81" s="23"/>
    </row>
    <row r="82" spans="1:1" ht="15.75" x14ac:dyDescent="0.25">
      <c r="A82" s="23"/>
    </row>
    <row r="83" spans="1:1" ht="15.75" x14ac:dyDescent="0.25">
      <c r="A83" s="23"/>
    </row>
    <row r="84" spans="1:1" ht="15.75" x14ac:dyDescent="0.25">
      <c r="A84" s="23"/>
    </row>
    <row r="85" spans="1:1" ht="15.75" x14ac:dyDescent="0.25">
      <c r="A85" s="23"/>
    </row>
    <row r="86" spans="1:1" ht="15.75" x14ac:dyDescent="0.25">
      <c r="A86" s="23"/>
    </row>
    <row r="87" spans="1:1" ht="15.75" x14ac:dyDescent="0.25">
      <c r="A87" s="23"/>
    </row>
    <row r="88" spans="1:1" ht="15.75" x14ac:dyDescent="0.25">
      <c r="A88" s="23"/>
    </row>
    <row r="89" spans="1:1" ht="15.75" x14ac:dyDescent="0.25">
      <c r="A89" s="23"/>
    </row>
    <row r="90" spans="1:1" ht="15.75" x14ac:dyDescent="0.25">
      <c r="A90" s="23"/>
    </row>
    <row r="91" spans="1:1" ht="15.75" x14ac:dyDescent="0.25">
      <c r="A91" s="23"/>
    </row>
    <row r="92" spans="1:1" ht="15.75" x14ac:dyDescent="0.25">
      <c r="A92" s="23"/>
    </row>
    <row r="93" spans="1:1" ht="15.75" x14ac:dyDescent="0.25">
      <c r="A93" s="23"/>
    </row>
    <row r="94" spans="1:1" ht="15.75" x14ac:dyDescent="0.25">
      <c r="A94" s="23"/>
    </row>
    <row r="95" spans="1:1" ht="15.75" x14ac:dyDescent="0.25">
      <c r="A95" s="23"/>
    </row>
    <row r="96" spans="1:1" ht="15.75" x14ac:dyDescent="0.25">
      <c r="A96" s="23"/>
    </row>
    <row r="97" spans="1:2" ht="15.75" x14ac:dyDescent="0.25">
      <c r="A97" s="23"/>
    </row>
    <row r="98" spans="1:2" ht="15.75" x14ac:dyDescent="0.25">
      <c r="A98" s="23"/>
    </row>
    <row r="99" spans="1:2" ht="15.75" x14ac:dyDescent="0.25">
      <c r="A99" s="23"/>
    </row>
    <row r="100" spans="1:2" ht="20.25" x14ac:dyDescent="0.3">
      <c r="A100" s="20"/>
      <c r="B100" s="20"/>
    </row>
    <row r="101" spans="1:2" ht="15.75" x14ac:dyDescent="0.25">
      <c r="A101" s="26"/>
      <c r="B101" s="26"/>
    </row>
    <row r="102" spans="1:2" ht="15.75" x14ac:dyDescent="0.25">
      <c r="A102" s="26"/>
    </row>
    <row r="103" spans="1:2" ht="15.75" x14ac:dyDescent="0.25">
      <c r="A103" s="27"/>
    </row>
    <row r="104" spans="1:2" ht="15.75" x14ac:dyDescent="0.25">
      <c r="A104" s="23"/>
    </row>
    <row r="105" spans="1:2" ht="15.75" x14ac:dyDescent="0.25">
      <c r="A105" s="23"/>
      <c r="B105" s="15"/>
    </row>
    <row r="106" spans="1:2" ht="15.75" x14ac:dyDescent="0.25">
      <c r="A106" s="23"/>
      <c r="B106" s="15"/>
    </row>
    <row r="107" spans="1:2" ht="15.75" x14ac:dyDescent="0.25">
      <c r="A107" s="23"/>
      <c r="B107" s="15"/>
    </row>
    <row r="108" spans="1:2" ht="15.75" x14ac:dyDescent="0.25">
      <c r="A108" s="23"/>
    </row>
    <row r="109" spans="1:2" ht="15.75" x14ac:dyDescent="0.25">
      <c r="A109" s="23"/>
    </row>
    <row r="110" spans="1:2" ht="15.75" x14ac:dyDescent="0.25">
      <c r="A110" s="23"/>
    </row>
    <row r="111" spans="1:2" ht="15.75" x14ac:dyDescent="0.25">
      <c r="A111" s="23"/>
    </row>
    <row r="112" spans="1:2" ht="15.75" x14ac:dyDescent="0.25">
      <c r="A112" s="22"/>
    </row>
    <row r="113" spans="1:1" ht="15.75" x14ac:dyDescent="0.25">
      <c r="A113" s="22"/>
    </row>
    <row r="114" spans="1:1" ht="15.75" x14ac:dyDescent="0.25">
      <c r="A114" s="22"/>
    </row>
    <row r="115" spans="1:1" ht="15.75" x14ac:dyDescent="0.25">
      <c r="A115" s="27"/>
    </row>
    <row r="116" spans="1:1" ht="15.75" x14ac:dyDescent="0.25">
      <c r="A116" s="22"/>
    </row>
    <row r="117" spans="1:1" ht="15.75" x14ac:dyDescent="0.25">
      <c r="A117" s="23"/>
    </row>
    <row r="118" spans="1:1" ht="15.75" x14ac:dyDescent="0.25">
      <c r="A118" s="23"/>
    </row>
    <row r="119" spans="1:1" ht="15.75" x14ac:dyDescent="0.25">
      <c r="A119" s="23"/>
    </row>
    <row r="120" spans="1:1" ht="15.75" x14ac:dyDescent="0.25">
      <c r="A120" s="23"/>
    </row>
    <row r="121" spans="1:1" ht="15.75" x14ac:dyDescent="0.25">
      <c r="A121" s="23"/>
    </row>
    <row r="122" spans="1:1" ht="15.75" x14ac:dyDescent="0.25">
      <c r="A122" s="23"/>
    </row>
    <row r="123" spans="1:1" ht="15.75" x14ac:dyDescent="0.25">
      <c r="A123" s="23"/>
    </row>
    <row r="124" spans="1:1" ht="15.75" x14ac:dyDescent="0.25">
      <c r="A124" s="23"/>
    </row>
    <row r="125" spans="1:1" ht="15.75" x14ac:dyDescent="0.25">
      <c r="A125" s="23"/>
    </row>
    <row r="126" spans="1:1" ht="15.75" x14ac:dyDescent="0.25">
      <c r="A126" s="23"/>
    </row>
    <row r="127" spans="1:1" ht="15.75" x14ac:dyDescent="0.25">
      <c r="A127" s="23"/>
    </row>
    <row r="128" spans="1:1" ht="15.75" x14ac:dyDescent="0.25">
      <c r="A128" s="22"/>
    </row>
    <row r="129" spans="1:2" ht="15.75" x14ac:dyDescent="0.25">
      <c r="A129" s="22"/>
    </row>
    <row r="130" spans="1:2" ht="15.75" x14ac:dyDescent="0.25">
      <c r="A130" s="22"/>
    </row>
    <row r="131" spans="1:2" ht="15.75" x14ac:dyDescent="0.25">
      <c r="A131" s="27"/>
    </row>
    <row r="132" spans="1:2" ht="15.75" x14ac:dyDescent="0.25">
      <c r="A132" s="22"/>
    </row>
    <row r="133" spans="1:2" ht="15.75" x14ac:dyDescent="0.25">
      <c r="A133" s="23"/>
    </row>
    <row r="134" spans="1:2" ht="15.75" x14ac:dyDescent="0.25">
      <c r="A134" s="23"/>
    </row>
    <row r="135" spans="1:2" ht="15.75" x14ac:dyDescent="0.25">
      <c r="A135" s="23"/>
      <c r="B135" s="15"/>
    </row>
    <row r="136" spans="1:2" ht="15.75" x14ac:dyDescent="0.25">
      <c r="A136" s="23"/>
    </row>
    <row r="137" spans="1:2" ht="15.75" x14ac:dyDescent="0.25">
      <c r="A137" s="23"/>
    </row>
    <row r="138" spans="1:2" ht="15.75" x14ac:dyDescent="0.25">
      <c r="A138" s="23"/>
    </row>
    <row r="139" spans="1:2" ht="15.75" x14ac:dyDescent="0.25">
      <c r="A139" s="22"/>
    </row>
    <row r="140" spans="1:2" ht="15.75" x14ac:dyDescent="0.25">
      <c r="A140" s="23"/>
    </row>
  </sheetData>
  <mergeCells count="2">
    <mergeCell ref="A28:D28"/>
    <mergeCell ref="A33:D33"/>
  </mergeCells>
  <phoneticPr fontId="2" type="noConversion"/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5"/>
  <sheetViews>
    <sheetView topLeftCell="A28" zoomScaleNormal="100" workbookViewId="0">
      <selection sqref="A1:M65"/>
    </sheetView>
  </sheetViews>
  <sheetFormatPr defaultRowHeight="12.75" x14ac:dyDescent="0.2"/>
  <cols>
    <col min="1" max="1" width="8.140625" bestFit="1" customWidth="1"/>
    <col min="2" max="2" width="27.140625" customWidth="1"/>
    <col min="3" max="3" width="10.7109375" style="1" customWidth="1"/>
    <col min="4" max="4" width="10.42578125" style="1" bestFit="1" customWidth="1"/>
    <col min="5" max="5" width="9.28515625" style="1" bestFit="1" customWidth="1"/>
    <col min="6" max="6" width="9.28515625" style="1" customWidth="1"/>
    <col min="7" max="7" width="10.28515625" style="1" bestFit="1" customWidth="1"/>
    <col min="8" max="8" width="10.140625" style="1" customWidth="1"/>
    <col min="9" max="9" width="10.28515625" style="1" bestFit="1" customWidth="1"/>
    <col min="10" max="10" width="9.5703125" style="37" customWidth="1"/>
    <col min="11" max="11" width="12.140625" style="1" customWidth="1"/>
    <col min="12" max="12" width="10.7109375" style="8" customWidth="1"/>
    <col min="13" max="13" width="11" style="9" customWidth="1"/>
  </cols>
  <sheetData>
    <row r="1" spans="1:13" x14ac:dyDescent="0.2">
      <c r="A1" s="56"/>
      <c r="B1" s="38"/>
      <c r="C1" s="39"/>
      <c r="D1" s="39" t="s">
        <v>217</v>
      </c>
      <c r="E1" s="39"/>
      <c r="F1" s="39"/>
      <c r="G1" s="40"/>
      <c r="H1" s="40"/>
      <c r="I1" s="40"/>
      <c r="J1" s="41"/>
      <c r="K1" s="40"/>
      <c r="L1" s="42"/>
      <c r="M1" s="43"/>
    </row>
    <row r="2" spans="1:13" ht="13.5" thickBot="1" x14ac:dyDescent="0.25">
      <c r="I2" s="160"/>
      <c r="J2" s="161"/>
      <c r="L2" s="13"/>
      <c r="M2" s="44"/>
    </row>
    <row r="3" spans="1:13" ht="13.5" thickBot="1" x14ac:dyDescent="0.25">
      <c r="A3" s="3"/>
      <c r="B3" s="3"/>
      <c r="C3" s="118" t="s">
        <v>54</v>
      </c>
      <c r="D3" s="118" t="s">
        <v>52</v>
      </c>
      <c r="E3" s="118" t="s">
        <v>15</v>
      </c>
      <c r="F3" s="118" t="s">
        <v>205</v>
      </c>
      <c r="G3" s="118" t="s">
        <v>2</v>
      </c>
      <c r="H3" s="118" t="s">
        <v>13</v>
      </c>
      <c r="I3" s="195" t="s">
        <v>199</v>
      </c>
      <c r="J3" s="196"/>
      <c r="K3" s="118" t="s">
        <v>219</v>
      </c>
      <c r="L3" s="197"/>
      <c r="M3" s="266"/>
    </row>
    <row r="4" spans="1:13" ht="13.5" thickBot="1" x14ac:dyDescent="0.25">
      <c r="A4" s="236" t="s">
        <v>0</v>
      </c>
      <c r="B4" s="236" t="s">
        <v>1</v>
      </c>
      <c r="C4" s="198" t="s">
        <v>64</v>
      </c>
      <c r="D4" s="198" t="s">
        <v>53</v>
      </c>
      <c r="E4" s="198" t="s">
        <v>16</v>
      </c>
      <c r="F4" s="198" t="s">
        <v>206</v>
      </c>
      <c r="G4" s="198" t="s">
        <v>3</v>
      </c>
      <c r="H4" s="198" t="s">
        <v>14</v>
      </c>
      <c r="I4" s="198" t="s">
        <v>4</v>
      </c>
      <c r="J4" s="199" t="s">
        <v>17</v>
      </c>
      <c r="K4" s="198" t="s">
        <v>10</v>
      </c>
      <c r="L4" s="200" t="s">
        <v>5</v>
      </c>
      <c r="M4" s="267" t="s">
        <v>6</v>
      </c>
    </row>
    <row r="5" spans="1:13" s="136" customFormat="1" ht="13.5" thickBot="1" x14ac:dyDescent="0.25">
      <c r="A5" s="239" t="s">
        <v>314</v>
      </c>
      <c r="B5" s="240"/>
      <c r="C5" s="241"/>
      <c r="D5" s="241"/>
      <c r="E5" s="241"/>
      <c r="F5" s="241"/>
      <c r="G5" s="241"/>
      <c r="H5" s="241"/>
      <c r="I5" s="241"/>
      <c r="J5" s="242"/>
      <c r="K5" s="241">
        <v>27</v>
      </c>
      <c r="L5" s="243"/>
      <c r="M5" s="244">
        <f>SUM(C5:L5)</f>
        <v>27</v>
      </c>
    </row>
    <row r="6" spans="1:13" s="7" customFormat="1" x14ac:dyDescent="0.2">
      <c r="A6" s="245" t="s">
        <v>224</v>
      </c>
      <c r="B6" s="126" t="s">
        <v>197</v>
      </c>
      <c r="C6" s="216"/>
      <c r="D6" s="216"/>
      <c r="E6" s="216"/>
      <c r="F6" s="216"/>
      <c r="G6" s="216"/>
      <c r="H6" s="216">
        <v>210</v>
      </c>
      <c r="I6" s="217"/>
      <c r="J6" s="218"/>
      <c r="K6" s="216"/>
      <c r="L6" s="217"/>
      <c r="M6" s="246">
        <v>210</v>
      </c>
    </row>
    <row r="7" spans="1:13" s="166" customFormat="1" x14ac:dyDescent="0.2">
      <c r="A7" s="245" t="s">
        <v>224</v>
      </c>
      <c r="B7" s="126" t="s">
        <v>195</v>
      </c>
      <c r="C7" s="156">
        <v>600</v>
      </c>
      <c r="D7" s="156">
        <v>115.74</v>
      </c>
      <c r="E7" s="156"/>
      <c r="F7" s="156"/>
      <c r="G7" s="156"/>
      <c r="H7" s="156"/>
      <c r="I7" s="156"/>
      <c r="J7" s="158"/>
      <c r="K7" s="157"/>
      <c r="L7" s="157"/>
      <c r="M7" s="247">
        <f>SUM(C7:L7)</f>
        <v>715.74</v>
      </c>
    </row>
    <row r="8" spans="1:13" s="7" customFormat="1" x14ac:dyDescent="0.2">
      <c r="A8" s="245" t="s">
        <v>224</v>
      </c>
      <c r="B8" s="138" t="s">
        <v>185</v>
      </c>
      <c r="C8" s="163"/>
      <c r="D8" s="163"/>
      <c r="E8" s="163"/>
      <c r="F8" s="163"/>
      <c r="G8" s="163"/>
      <c r="H8" s="163"/>
      <c r="I8" s="164"/>
      <c r="J8" s="165"/>
      <c r="K8" s="163">
        <v>135</v>
      </c>
      <c r="L8" s="164"/>
      <c r="M8" s="248">
        <f>SUM(C8:L8)</f>
        <v>135</v>
      </c>
    </row>
    <row r="9" spans="1:13" s="166" customFormat="1" x14ac:dyDescent="0.2">
      <c r="A9" s="249" t="s">
        <v>224</v>
      </c>
      <c r="B9" s="126" t="s">
        <v>198</v>
      </c>
      <c r="C9" s="163"/>
      <c r="D9" s="163"/>
      <c r="E9" s="163"/>
      <c r="F9" s="163"/>
      <c r="G9" s="163"/>
      <c r="H9" s="163"/>
      <c r="I9" s="163"/>
      <c r="J9" s="165">
        <v>669.68</v>
      </c>
      <c r="K9" s="164"/>
      <c r="L9" s="164"/>
      <c r="M9" s="250">
        <f>SUM(C9:L9)</f>
        <v>669.68</v>
      </c>
    </row>
    <row r="10" spans="1:13" s="166" customFormat="1" ht="15.75" customHeight="1" x14ac:dyDescent="0.2">
      <c r="A10" s="245" t="s">
        <v>224</v>
      </c>
      <c r="B10" s="186" t="s">
        <v>196</v>
      </c>
      <c r="C10" s="163"/>
      <c r="D10" s="163"/>
      <c r="E10" s="163"/>
      <c r="F10" s="163"/>
      <c r="G10" s="163"/>
      <c r="H10" s="163"/>
      <c r="I10" s="164"/>
      <c r="J10" s="165"/>
      <c r="K10" s="163">
        <v>55</v>
      </c>
      <c r="L10" s="164"/>
      <c r="M10" s="248">
        <f>SUM(C10:L10)</f>
        <v>55</v>
      </c>
    </row>
    <row r="11" spans="1:13" s="166" customFormat="1" x14ac:dyDescent="0.2">
      <c r="A11" s="251" t="s">
        <v>224</v>
      </c>
      <c r="B11" s="186" t="s">
        <v>207</v>
      </c>
      <c r="C11" s="163"/>
      <c r="D11" s="163"/>
      <c r="E11" s="163"/>
      <c r="F11" s="163"/>
      <c r="G11" s="163"/>
      <c r="H11" s="164">
        <v>1100</v>
      </c>
      <c r="I11" s="163"/>
      <c r="J11" s="165"/>
      <c r="K11" s="164"/>
      <c r="L11" s="164">
        <v>220</v>
      </c>
      <c r="M11" s="250">
        <f t="shared" ref="M11:M16" si="0">SUM(C11:L11)</f>
        <v>1320</v>
      </c>
    </row>
    <row r="12" spans="1:13" s="166" customFormat="1" x14ac:dyDescent="0.2">
      <c r="A12" s="252" t="s">
        <v>224</v>
      </c>
      <c r="B12" s="186" t="s">
        <v>207</v>
      </c>
      <c r="C12" s="163"/>
      <c r="D12" s="163"/>
      <c r="E12" s="163"/>
      <c r="F12" s="163"/>
      <c r="G12" s="163"/>
      <c r="H12" s="164">
        <v>95</v>
      </c>
      <c r="I12" s="163"/>
      <c r="J12" s="165"/>
      <c r="K12" s="164"/>
      <c r="L12" s="164">
        <v>19</v>
      </c>
      <c r="M12" s="250">
        <f t="shared" si="0"/>
        <v>114</v>
      </c>
    </row>
    <row r="13" spans="1:13" s="166" customFormat="1" x14ac:dyDescent="0.2">
      <c r="A13" s="252" t="s">
        <v>224</v>
      </c>
      <c r="B13" s="186" t="s">
        <v>227</v>
      </c>
      <c r="C13" s="163"/>
      <c r="D13" s="163"/>
      <c r="E13" s="163"/>
      <c r="F13" s="163">
        <v>162</v>
      </c>
      <c r="G13" s="163">
        <v>200</v>
      </c>
      <c r="H13" s="163"/>
      <c r="I13" s="163"/>
      <c r="J13" s="165"/>
      <c r="K13" s="164"/>
      <c r="L13" s="164"/>
      <c r="M13" s="253">
        <f t="shared" si="0"/>
        <v>362</v>
      </c>
    </row>
    <row r="14" spans="1:13" s="166" customFormat="1" x14ac:dyDescent="0.2">
      <c r="A14" s="249" t="s">
        <v>230</v>
      </c>
      <c r="B14" s="186" t="s">
        <v>231</v>
      </c>
      <c r="C14" s="163"/>
      <c r="D14" s="163"/>
      <c r="E14" s="163"/>
      <c r="F14" s="163"/>
      <c r="G14" s="163"/>
      <c r="H14" s="163"/>
      <c r="I14" s="163"/>
      <c r="J14" s="165">
        <v>23.82</v>
      </c>
      <c r="K14" s="164"/>
      <c r="L14" s="164"/>
      <c r="M14" s="253">
        <f t="shared" si="0"/>
        <v>23.82</v>
      </c>
    </row>
    <row r="15" spans="1:13" s="166" customFormat="1" x14ac:dyDescent="0.2">
      <c r="A15" s="254" t="s">
        <v>224</v>
      </c>
      <c r="B15" s="188" t="s">
        <v>337</v>
      </c>
      <c r="C15" s="163"/>
      <c r="D15" s="163"/>
      <c r="E15" s="163"/>
      <c r="F15" s="163"/>
      <c r="G15" s="163"/>
      <c r="H15" s="163"/>
      <c r="I15" s="163"/>
      <c r="J15" s="165"/>
      <c r="K15" s="164">
        <v>1000</v>
      </c>
      <c r="L15" s="164"/>
      <c r="M15" s="250">
        <f t="shared" si="0"/>
        <v>1000</v>
      </c>
    </row>
    <row r="16" spans="1:13" s="166" customFormat="1" x14ac:dyDescent="0.2">
      <c r="A16" s="249" t="s">
        <v>238</v>
      </c>
      <c r="B16" s="214" t="s">
        <v>235</v>
      </c>
      <c r="C16" s="215">
        <v>525</v>
      </c>
      <c r="D16" s="163">
        <v>92</v>
      </c>
      <c r="E16" s="163"/>
      <c r="F16" s="163"/>
      <c r="G16" s="163"/>
      <c r="H16" s="163"/>
      <c r="I16" s="163"/>
      <c r="J16" s="165"/>
      <c r="K16" s="164">
        <v>100</v>
      </c>
      <c r="L16" s="164"/>
      <c r="M16" s="255">
        <f t="shared" si="0"/>
        <v>717</v>
      </c>
    </row>
    <row r="17" spans="1:13" s="166" customFormat="1" x14ac:dyDescent="0.2">
      <c r="A17" s="249" t="s">
        <v>238</v>
      </c>
      <c r="B17" s="214" t="s">
        <v>236</v>
      </c>
      <c r="C17" s="215"/>
      <c r="D17" s="163"/>
      <c r="E17" s="163"/>
      <c r="F17" s="163">
        <v>162</v>
      </c>
      <c r="G17" s="163">
        <v>200</v>
      </c>
      <c r="H17" s="163"/>
      <c r="I17" s="163"/>
      <c r="J17" s="165"/>
      <c r="K17" s="164"/>
      <c r="L17" s="164"/>
      <c r="M17" s="255">
        <f t="shared" ref="M17:M24" si="1">SUM(C17:L17)</f>
        <v>362</v>
      </c>
    </row>
    <row r="18" spans="1:13" s="166" customFormat="1" x14ac:dyDescent="0.2">
      <c r="A18" s="249" t="s">
        <v>238</v>
      </c>
      <c r="B18" s="213" t="s">
        <v>234</v>
      </c>
      <c r="C18" s="215"/>
      <c r="D18" s="163"/>
      <c r="E18" s="163"/>
      <c r="F18" s="163"/>
      <c r="G18" s="163"/>
      <c r="H18" s="163">
        <v>206</v>
      </c>
      <c r="I18" s="163"/>
      <c r="J18" s="165"/>
      <c r="K18" s="164"/>
      <c r="L18" s="164">
        <v>41.2</v>
      </c>
      <c r="M18" s="255">
        <f t="shared" si="1"/>
        <v>247.2</v>
      </c>
    </row>
    <row r="19" spans="1:13" s="166" customFormat="1" x14ac:dyDescent="0.2">
      <c r="A19" s="249" t="s">
        <v>238</v>
      </c>
      <c r="B19" s="213" t="s">
        <v>233</v>
      </c>
      <c r="C19" s="215"/>
      <c r="D19" s="163"/>
      <c r="E19" s="163"/>
      <c r="F19" s="163"/>
      <c r="G19" s="163"/>
      <c r="H19" s="163">
        <v>180</v>
      </c>
      <c r="I19" s="163"/>
      <c r="J19" s="165"/>
      <c r="K19" s="164"/>
      <c r="L19" s="164"/>
      <c r="M19" s="255">
        <f t="shared" si="1"/>
        <v>180</v>
      </c>
    </row>
    <row r="20" spans="1:13" s="166" customFormat="1" x14ac:dyDescent="0.2">
      <c r="A20" s="249" t="s">
        <v>238</v>
      </c>
      <c r="B20" s="214" t="s">
        <v>262</v>
      </c>
      <c r="C20" s="215"/>
      <c r="D20" s="163"/>
      <c r="E20" s="163"/>
      <c r="F20" s="163"/>
      <c r="G20" s="163"/>
      <c r="H20" s="163"/>
      <c r="I20" s="163"/>
      <c r="J20" s="165"/>
      <c r="K20" s="164">
        <v>102.7</v>
      </c>
      <c r="L20" s="164">
        <v>20.54</v>
      </c>
      <c r="M20" s="255">
        <f t="shared" si="1"/>
        <v>123.24000000000001</v>
      </c>
    </row>
    <row r="21" spans="1:13" s="166" customFormat="1" x14ac:dyDescent="0.2">
      <c r="A21" s="249" t="s">
        <v>238</v>
      </c>
      <c r="B21" s="214" t="s">
        <v>240</v>
      </c>
      <c r="C21" s="215"/>
      <c r="D21" s="163"/>
      <c r="E21" s="163"/>
      <c r="F21" s="163"/>
      <c r="G21" s="163"/>
      <c r="H21" s="163">
        <v>497.9</v>
      </c>
      <c r="I21" s="163"/>
      <c r="J21" s="165"/>
      <c r="K21" s="164"/>
      <c r="L21" s="164">
        <v>99.58</v>
      </c>
      <c r="M21" s="255">
        <f t="shared" si="1"/>
        <v>597.48</v>
      </c>
    </row>
    <row r="22" spans="1:13" s="166" customFormat="1" x14ac:dyDescent="0.2">
      <c r="A22" s="249" t="s">
        <v>238</v>
      </c>
      <c r="B22" s="214" t="s">
        <v>237</v>
      </c>
      <c r="C22" s="215"/>
      <c r="D22" s="163"/>
      <c r="E22" s="163"/>
      <c r="F22" s="163"/>
      <c r="G22" s="163"/>
      <c r="H22" s="163">
        <v>132.80000000000001</v>
      </c>
      <c r="I22" s="163"/>
      <c r="J22" s="165"/>
      <c r="K22" s="164"/>
      <c r="L22" s="164">
        <v>26.56</v>
      </c>
      <c r="M22" s="255">
        <f t="shared" si="1"/>
        <v>159.36000000000001</v>
      </c>
    </row>
    <row r="23" spans="1:13" s="166" customFormat="1" x14ac:dyDescent="0.2">
      <c r="A23" s="249" t="s">
        <v>238</v>
      </c>
      <c r="B23" s="214" t="s">
        <v>263</v>
      </c>
      <c r="C23" s="215">
        <v>60</v>
      </c>
      <c r="D23" s="163">
        <v>9.6</v>
      </c>
      <c r="E23" s="163"/>
      <c r="F23" s="163"/>
      <c r="G23" s="163"/>
      <c r="H23" s="163"/>
      <c r="I23" s="163"/>
      <c r="J23" s="165"/>
      <c r="K23" s="164"/>
      <c r="L23" s="164"/>
      <c r="M23" s="255">
        <f t="shared" si="1"/>
        <v>69.599999999999994</v>
      </c>
    </row>
    <row r="24" spans="1:13" s="166" customFormat="1" x14ac:dyDescent="0.2">
      <c r="A24" s="249" t="s">
        <v>238</v>
      </c>
      <c r="B24" s="213" t="s">
        <v>232</v>
      </c>
      <c r="C24" s="215"/>
      <c r="D24" s="163"/>
      <c r="E24" s="163"/>
      <c r="F24" s="163"/>
      <c r="G24" s="163"/>
      <c r="H24" s="163">
        <v>283.3</v>
      </c>
      <c r="I24" s="163"/>
      <c r="J24" s="165"/>
      <c r="K24" s="164"/>
      <c r="L24" s="164">
        <v>56.66</v>
      </c>
      <c r="M24" s="255">
        <f t="shared" si="1"/>
        <v>339.96000000000004</v>
      </c>
    </row>
    <row r="25" spans="1:13" s="166" customFormat="1" x14ac:dyDescent="0.2">
      <c r="A25" s="245" t="s">
        <v>242</v>
      </c>
      <c r="B25" s="126" t="s">
        <v>195</v>
      </c>
      <c r="C25" s="156">
        <v>600</v>
      </c>
      <c r="D25" s="156">
        <v>115.74</v>
      </c>
      <c r="E25" s="156"/>
      <c r="F25" s="156"/>
      <c r="G25" s="156"/>
      <c r="H25" s="156"/>
      <c r="I25" s="156"/>
      <c r="J25" s="158"/>
      <c r="K25" s="157"/>
      <c r="L25" s="157"/>
      <c r="M25" s="247">
        <f>SUM(C25:L25)</f>
        <v>715.74</v>
      </c>
    </row>
    <row r="26" spans="1:13" s="166" customFormat="1" x14ac:dyDescent="0.2">
      <c r="A26" s="249" t="s">
        <v>242</v>
      </c>
      <c r="B26" s="125" t="s">
        <v>64</v>
      </c>
      <c r="C26" s="215">
        <v>80</v>
      </c>
      <c r="D26" s="163"/>
      <c r="E26" s="163"/>
      <c r="F26" s="163"/>
      <c r="G26" s="163"/>
      <c r="H26" s="163"/>
      <c r="I26" s="163"/>
      <c r="J26" s="165"/>
      <c r="K26" s="164"/>
      <c r="L26" s="164"/>
      <c r="M26" s="255">
        <f>SUM(C26:L26)</f>
        <v>80</v>
      </c>
    </row>
    <row r="27" spans="1:13" s="166" customFormat="1" x14ac:dyDescent="0.2">
      <c r="A27" s="249" t="s">
        <v>242</v>
      </c>
      <c r="B27" s="125" t="s">
        <v>243</v>
      </c>
      <c r="C27" s="215"/>
      <c r="D27" s="163"/>
      <c r="E27" s="163"/>
      <c r="F27" s="163"/>
      <c r="G27" s="163"/>
      <c r="H27" s="163">
        <v>40</v>
      </c>
      <c r="I27" s="163"/>
      <c r="J27" s="165"/>
      <c r="K27" s="164"/>
      <c r="L27" s="164"/>
      <c r="M27" s="255">
        <f>SUM(C27:L27)</f>
        <v>40</v>
      </c>
    </row>
    <row r="28" spans="1:13" s="166" customFormat="1" x14ac:dyDescent="0.2">
      <c r="A28" s="249" t="s">
        <v>242</v>
      </c>
      <c r="B28" s="125" t="s">
        <v>244</v>
      </c>
      <c r="C28" s="215"/>
      <c r="D28" s="163"/>
      <c r="E28" s="163"/>
      <c r="F28" s="163">
        <v>162</v>
      </c>
      <c r="G28" s="163">
        <v>200</v>
      </c>
      <c r="H28" s="163"/>
      <c r="I28" s="163"/>
      <c r="J28" s="165"/>
      <c r="K28" s="164"/>
      <c r="L28" s="164"/>
      <c r="M28" s="255">
        <f>SUM(C28:L28)</f>
        <v>362</v>
      </c>
    </row>
    <row r="29" spans="1:13" s="166" customFormat="1" x14ac:dyDescent="0.2">
      <c r="A29" s="249" t="s">
        <v>242</v>
      </c>
      <c r="B29" s="125" t="s">
        <v>245</v>
      </c>
      <c r="C29" s="215"/>
      <c r="D29" s="163"/>
      <c r="E29" s="163"/>
      <c r="F29" s="163"/>
      <c r="G29" s="163"/>
      <c r="H29" s="163">
        <v>100</v>
      </c>
      <c r="I29" s="163"/>
      <c r="J29" s="165"/>
      <c r="K29" s="164"/>
      <c r="L29" s="164">
        <v>20</v>
      </c>
      <c r="M29" s="255">
        <f>SUM(C29:L29)</f>
        <v>120</v>
      </c>
    </row>
    <row r="30" spans="1:13" x14ac:dyDescent="0.2">
      <c r="A30" s="249" t="s">
        <v>247</v>
      </c>
      <c r="B30" s="125" t="s">
        <v>248</v>
      </c>
      <c r="C30" s="123"/>
      <c r="D30" s="123"/>
      <c r="E30" s="123"/>
      <c r="F30" s="123"/>
      <c r="G30" s="123"/>
      <c r="H30" s="123"/>
      <c r="I30" s="123"/>
      <c r="J30" s="201"/>
      <c r="K30" s="123">
        <v>35</v>
      </c>
      <c r="L30" s="202">
        <v>7</v>
      </c>
      <c r="M30" s="256">
        <f t="shared" ref="M30:M36" si="2">SUM(C30:L30)</f>
        <v>42</v>
      </c>
    </row>
    <row r="31" spans="1:13" x14ac:dyDescent="0.2">
      <c r="A31" s="249" t="s">
        <v>247</v>
      </c>
      <c r="B31" s="125" t="s">
        <v>249</v>
      </c>
      <c r="C31" s="123">
        <v>710.6</v>
      </c>
      <c r="D31" s="123">
        <v>128.30000000000001</v>
      </c>
      <c r="E31" s="123"/>
      <c r="F31" s="123"/>
      <c r="G31" s="123"/>
      <c r="H31" s="123"/>
      <c r="I31" s="123"/>
      <c r="J31" s="201"/>
      <c r="K31" s="123"/>
      <c r="L31" s="202"/>
      <c r="M31" s="256">
        <f t="shared" si="2"/>
        <v>838.90000000000009</v>
      </c>
    </row>
    <row r="32" spans="1:13" x14ac:dyDescent="0.2">
      <c r="A32" s="249" t="s">
        <v>247</v>
      </c>
      <c r="B32" s="125" t="s">
        <v>256</v>
      </c>
      <c r="C32" s="123"/>
      <c r="D32" s="123"/>
      <c r="E32" s="123"/>
      <c r="F32" s="123"/>
      <c r="G32" s="123"/>
      <c r="H32" s="123"/>
      <c r="I32" s="122"/>
      <c r="J32" s="159"/>
      <c r="K32" s="123">
        <v>70.95</v>
      </c>
      <c r="L32" s="122">
        <v>14.19</v>
      </c>
      <c r="M32" s="257">
        <f t="shared" si="2"/>
        <v>85.14</v>
      </c>
    </row>
    <row r="33" spans="1:13" x14ac:dyDescent="0.2">
      <c r="A33" s="249" t="s">
        <v>247</v>
      </c>
      <c r="B33" s="125" t="s">
        <v>64</v>
      </c>
      <c r="C33" s="123">
        <v>54.4</v>
      </c>
      <c r="D33" s="123"/>
      <c r="E33" s="123"/>
      <c r="F33" s="123"/>
      <c r="G33" s="123"/>
      <c r="H33" s="123"/>
      <c r="I33" s="123"/>
      <c r="J33" s="201"/>
      <c r="K33" s="123"/>
      <c r="L33" s="202"/>
      <c r="M33" s="256">
        <f t="shared" si="2"/>
        <v>54.4</v>
      </c>
    </row>
    <row r="34" spans="1:13" x14ac:dyDescent="0.2">
      <c r="A34" s="249" t="s">
        <v>247</v>
      </c>
      <c r="B34" s="125" t="s">
        <v>251</v>
      </c>
      <c r="C34" s="123"/>
      <c r="D34" s="123"/>
      <c r="E34" s="123"/>
      <c r="F34" s="123">
        <v>324</v>
      </c>
      <c r="G34" s="123">
        <v>200</v>
      </c>
      <c r="H34" s="123"/>
      <c r="I34" s="122"/>
      <c r="J34" s="159"/>
      <c r="K34" s="123"/>
      <c r="L34" s="122"/>
      <c r="M34" s="257">
        <f t="shared" si="2"/>
        <v>524</v>
      </c>
    </row>
    <row r="35" spans="1:13" x14ac:dyDescent="0.2">
      <c r="A35" s="249" t="s">
        <v>247</v>
      </c>
      <c r="B35" s="125" t="s">
        <v>250</v>
      </c>
      <c r="C35" s="123"/>
      <c r="D35" s="123"/>
      <c r="E35" s="123"/>
      <c r="F35" s="123"/>
      <c r="G35" s="123"/>
      <c r="H35" s="123">
        <v>210</v>
      </c>
      <c r="I35" s="122"/>
      <c r="J35" s="159"/>
      <c r="K35" s="123"/>
      <c r="L35" s="122"/>
      <c r="M35" s="257">
        <f t="shared" si="2"/>
        <v>210</v>
      </c>
    </row>
    <row r="36" spans="1:13" x14ac:dyDescent="0.2">
      <c r="A36" s="249" t="s">
        <v>247</v>
      </c>
      <c r="B36" s="125" t="s">
        <v>255</v>
      </c>
      <c r="C36" s="123"/>
      <c r="D36" s="123"/>
      <c r="E36" s="123"/>
      <c r="F36" s="123"/>
      <c r="G36" s="123"/>
      <c r="H36" s="123"/>
      <c r="I36" s="122">
        <v>100</v>
      </c>
      <c r="J36" s="159"/>
      <c r="K36" s="123"/>
      <c r="L36" s="122"/>
      <c r="M36" s="257">
        <f t="shared" si="2"/>
        <v>100</v>
      </c>
    </row>
    <row r="37" spans="1:13" x14ac:dyDescent="0.2">
      <c r="A37" s="249" t="s">
        <v>258</v>
      </c>
      <c r="B37" s="220" t="s">
        <v>259</v>
      </c>
      <c r="C37" s="219"/>
      <c r="D37" s="123"/>
      <c r="E37" s="123"/>
      <c r="F37" s="123"/>
      <c r="G37" s="123"/>
      <c r="H37" s="123">
        <v>90</v>
      </c>
      <c r="I37" s="122"/>
      <c r="J37" s="159"/>
      <c r="K37" s="123"/>
      <c r="L37" s="122"/>
      <c r="M37" s="257">
        <f>SUM(C37:L37)</f>
        <v>90</v>
      </c>
    </row>
    <row r="38" spans="1:13" x14ac:dyDescent="0.2">
      <c r="A38" s="249" t="s">
        <v>258</v>
      </c>
      <c r="B38" s="220" t="s">
        <v>260</v>
      </c>
      <c r="C38" s="219"/>
      <c r="D38" s="123"/>
      <c r="E38" s="123">
        <v>128</v>
      </c>
      <c r="F38" s="123"/>
      <c r="G38" s="123"/>
      <c r="H38" s="123"/>
      <c r="I38" s="122"/>
      <c r="J38" s="159"/>
      <c r="K38" s="123"/>
      <c r="L38" s="122"/>
      <c r="M38" s="257">
        <f>SUM(C38:L38)</f>
        <v>128</v>
      </c>
    </row>
    <row r="39" spans="1:13" x14ac:dyDescent="0.2">
      <c r="A39" s="249" t="s">
        <v>258</v>
      </c>
      <c r="B39" s="220" t="s">
        <v>261</v>
      </c>
      <c r="C39" s="219">
        <v>121.4</v>
      </c>
      <c r="D39" s="123"/>
      <c r="E39" s="123"/>
      <c r="F39" s="123"/>
      <c r="G39" s="123"/>
      <c r="H39" s="123"/>
      <c r="I39" s="122"/>
      <c r="J39" s="159"/>
      <c r="K39" s="123"/>
      <c r="L39" s="122"/>
      <c r="M39" s="257">
        <f>SUM(C39:L39)</f>
        <v>121.4</v>
      </c>
    </row>
    <row r="40" spans="1:13" x14ac:dyDescent="0.2">
      <c r="A40" s="249" t="s">
        <v>258</v>
      </c>
      <c r="B40" s="220" t="s">
        <v>104</v>
      </c>
      <c r="C40" s="219">
        <v>643.6</v>
      </c>
      <c r="D40" s="123">
        <v>128.30000000000001</v>
      </c>
      <c r="E40" s="123"/>
      <c r="F40" s="123"/>
      <c r="G40" s="123"/>
      <c r="H40" s="123"/>
      <c r="I40" s="122"/>
      <c r="J40" s="159"/>
      <c r="K40" s="123"/>
      <c r="L40" s="122"/>
      <c r="M40" s="257">
        <f>SUM(C40:L40)</f>
        <v>771.90000000000009</v>
      </c>
    </row>
    <row r="41" spans="1:13" x14ac:dyDescent="0.2">
      <c r="A41" s="249" t="s">
        <v>267</v>
      </c>
      <c r="B41" s="173" t="s">
        <v>265</v>
      </c>
      <c r="C41" s="123"/>
      <c r="D41" s="123"/>
      <c r="E41" s="123"/>
      <c r="F41" s="123"/>
      <c r="G41" s="123"/>
      <c r="H41" s="123"/>
      <c r="I41" s="122"/>
      <c r="J41" s="159"/>
      <c r="K41" s="123">
        <v>22.5</v>
      </c>
      <c r="L41" s="122">
        <v>4.5</v>
      </c>
      <c r="M41" s="257">
        <f t="shared" ref="M41:M46" si="3">SUM(C41:L41)</f>
        <v>27</v>
      </c>
    </row>
    <row r="42" spans="1:13" x14ac:dyDescent="0.2">
      <c r="A42" s="249" t="s">
        <v>267</v>
      </c>
      <c r="B42" s="173" t="s">
        <v>266</v>
      </c>
      <c r="C42" s="123"/>
      <c r="D42" s="123"/>
      <c r="E42" s="123"/>
      <c r="F42" s="123"/>
      <c r="G42" s="123"/>
      <c r="H42" s="123"/>
      <c r="I42" s="122"/>
      <c r="J42" s="159"/>
      <c r="K42" s="123">
        <v>94.95</v>
      </c>
      <c r="L42" s="122">
        <v>18.989999999999998</v>
      </c>
      <c r="M42" s="257">
        <f t="shared" si="3"/>
        <v>113.94</v>
      </c>
    </row>
    <row r="43" spans="1:13" x14ac:dyDescent="0.2">
      <c r="A43" s="249" t="s">
        <v>267</v>
      </c>
      <c r="B43" s="173" t="s">
        <v>269</v>
      </c>
      <c r="C43" s="123"/>
      <c r="D43" s="123"/>
      <c r="E43" s="123"/>
      <c r="F43" s="123"/>
      <c r="G43" s="123"/>
      <c r="H43" s="123"/>
      <c r="I43" s="122"/>
      <c r="J43" s="159"/>
      <c r="K43" s="123">
        <v>382.95</v>
      </c>
      <c r="L43" s="122">
        <v>76.59</v>
      </c>
      <c r="M43" s="257">
        <f t="shared" si="3"/>
        <v>459.53999999999996</v>
      </c>
    </row>
    <row r="44" spans="1:13" x14ac:dyDescent="0.2">
      <c r="A44" s="249" t="s">
        <v>267</v>
      </c>
      <c r="B44" s="173" t="s">
        <v>104</v>
      </c>
      <c r="C44" s="123">
        <v>748</v>
      </c>
      <c r="D44" s="123">
        <v>182.3</v>
      </c>
      <c r="E44" s="123"/>
      <c r="F44" s="123"/>
      <c r="G44" s="123"/>
      <c r="H44" s="123"/>
      <c r="I44" s="122"/>
      <c r="J44" s="159"/>
      <c r="K44" s="123"/>
      <c r="L44" s="122"/>
      <c r="M44" s="257">
        <f t="shared" si="3"/>
        <v>930.3</v>
      </c>
    </row>
    <row r="45" spans="1:13" x14ac:dyDescent="0.2">
      <c r="A45" s="249" t="s">
        <v>267</v>
      </c>
      <c r="B45" s="125" t="s">
        <v>64</v>
      </c>
      <c r="C45" s="123">
        <v>187</v>
      </c>
      <c r="D45" s="123"/>
      <c r="E45" s="123"/>
      <c r="F45" s="123"/>
      <c r="G45" s="123"/>
      <c r="H45" s="123"/>
      <c r="I45" s="122"/>
      <c r="J45" s="159"/>
      <c r="K45" s="122"/>
      <c r="L45" s="122"/>
      <c r="M45" s="257">
        <f t="shared" si="3"/>
        <v>187</v>
      </c>
    </row>
    <row r="46" spans="1:13" x14ac:dyDescent="0.2">
      <c r="A46" s="249" t="s">
        <v>267</v>
      </c>
      <c r="B46" s="125" t="s">
        <v>207</v>
      </c>
      <c r="C46" s="123"/>
      <c r="D46" s="123"/>
      <c r="E46" s="123"/>
      <c r="F46" s="123"/>
      <c r="G46" s="123"/>
      <c r="H46" s="123"/>
      <c r="I46" s="122"/>
      <c r="J46" s="159"/>
      <c r="K46" s="122">
        <v>215</v>
      </c>
      <c r="L46" s="122">
        <v>43</v>
      </c>
      <c r="M46" s="258">
        <f t="shared" si="3"/>
        <v>258</v>
      </c>
    </row>
    <row r="47" spans="1:13" s="136" customFormat="1" x14ac:dyDescent="0.2">
      <c r="A47" s="249" t="s">
        <v>268</v>
      </c>
      <c r="B47" s="229" t="s">
        <v>174</v>
      </c>
      <c r="C47" s="135"/>
      <c r="D47" s="135"/>
      <c r="E47" s="135"/>
      <c r="F47" s="135"/>
      <c r="G47" s="135"/>
      <c r="H47" s="135"/>
      <c r="I47" s="230"/>
      <c r="J47" s="174"/>
      <c r="K47" s="135">
        <v>47</v>
      </c>
      <c r="L47" s="230"/>
      <c r="M47" s="259">
        <f>SUM(C47:L47)</f>
        <v>47</v>
      </c>
    </row>
    <row r="48" spans="1:13" s="211" customFormat="1" x14ac:dyDescent="0.2">
      <c r="A48" s="260" t="s">
        <v>218</v>
      </c>
      <c r="B48" s="207" t="s">
        <v>210</v>
      </c>
      <c r="C48" s="209"/>
      <c r="D48" s="209"/>
      <c r="E48" s="209"/>
      <c r="F48" s="209"/>
      <c r="G48" s="209"/>
      <c r="H48" s="209"/>
      <c r="I48" s="210"/>
      <c r="J48" s="208"/>
      <c r="K48" s="209">
        <v>5.75</v>
      </c>
      <c r="L48" s="210"/>
      <c r="M48" s="261">
        <f>SUM(K48:L48)</f>
        <v>5.75</v>
      </c>
    </row>
    <row r="49" spans="1:13" s="211" customFormat="1" x14ac:dyDescent="0.2">
      <c r="A49" s="260" t="s">
        <v>223</v>
      </c>
      <c r="B49" s="207" t="s">
        <v>210</v>
      </c>
      <c r="C49" s="209"/>
      <c r="D49" s="209"/>
      <c r="E49" s="209"/>
      <c r="F49" s="209"/>
      <c r="G49" s="209"/>
      <c r="H49" s="209"/>
      <c r="I49" s="210"/>
      <c r="J49" s="208"/>
      <c r="K49" s="209">
        <v>5.75</v>
      </c>
      <c r="L49" s="210"/>
      <c r="M49" s="261">
        <f>SUM(K49:L49)</f>
        <v>5.75</v>
      </c>
    </row>
    <row r="50" spans="1:13" s="211" customFormat="1" x14ac:dyDescent="0.2">
      <c r="A50" s="260" t="s">
        <v>228</v>
      </c>
      <c r="B50" s="207" t="s">
        <v>210</v>
      </c>
      <c r="C50" s="209"/>
      <c r="D50" s="209"/>
      <c r="E50" s="209"/>
      <c r="F50" s="209"/>
      <c r="G50" s="209"/>
      <c r="H50" s="209"/>
      <c r="I50" s="210"/>
      <c r="J50" s="208"/>
      <c r="K50" s="209">
        <v>4.25</v>
      </c>
      <c r="L50" s="210"/>
      <c r="M50" s="261">
        <f>SUM(K50:L50)</f>
        <v>4.25</v>
      </c>
    </row>
    <row r="51" spans="1:13" s="211" customFormat="1" x14ac:dyDescent="0.2">
      <c r="A51" s="260" t="s">
        <v>241</v>
      </c>
      <c r="B51" s="207" t="s">
        <v>210</v>
      </c>
      <c r="C51" s="209"/>
      <c r="D51" s="209"/>
      <c r="E51" s="209"/>
      <c r="F51" s="209"/>
      <c r="G51" s="209"/>
      <c r="H51" s="209"/>
      <c r="I51" s="210"/>
      <c r="J51" s="208"/>
      <c r="K51" s="209">
        <v>5.17</v>
      </c>
      <c r="L51" s="210"/>
      <c r="M51" s="262">
        <f>SUM(C51:L51)</f>
        <v>5.17</v>
      </c>
    </row>
    <row r="52" spans="1:13" s="211" customFormat="1" x14ac:dyDescent="0.2">
      <c r="A52" s="260" t="s">
        <v>252</v>
      </c>
      <c r="B52" s="207" t="s">
        <v>210</v>
      </c>
      <c r="C52" s="209"/>
      <c r="D52" s="209"/>
      <c r="E52" s="209"/>
      <c r="F52" s="209"/>
      <c r="G52" s="209"/>
      <c r="H52" s="209"/>
      <c r="I52" s="210"/>
      <c r="J52" s="208"/>
      <c r="K52" s="209">
        <v>4.25</v>
      </c>
      <c r="L52" s="210"/>
      <c r="M52" s="262">
        <f t="shared" ref="M52" si="4">SUM(C52:L52)</f>
        <v>4.25</v>
      </c>
    </row>
    <row r="53" spans="1:13" s="211" customFormat="1" x14ac:dyDescent="0.2">
      <c r="A53" s="260" t="s">
        <v>253</v>
      </c>
      <c r="B53" s="207" t="s">
        <v>210</v>
      </c>
      <c r="C53" s="209"/>
      <c r="D53" s="209"/>
      <c r="E53" s="209"/>
      <c r="F53" s="209"/>
      <c r="G53" s="209"/>
      <c r="H53" s="209"/>
      <c r="I53" s="210"/>
      <c r="J53" s="208"/>
      <c r="K53" s="209">
        <v>4.25</v>
      </c>
      <c r="L53" s="210"/>
      <c r="M53" s="262">
        <f t="shared" ref="M53:M63" si="5">SUM(C53:L53)</f>
        <v>4.25</v>
      </c>
    </row>
    <row r="54" spans="1:13" s="211" customFormat="1" x14ac:dyDescent="0.2">
      <c r="A54" s="260" t="s">
        <v>254</v>
      </c>
      <c r="B54" s="207" t="s">
        <v>210</v>
      </c>
      <c r="C54" s="209"/>
      <c r="D54" s="209"/>
      <c r="E54" s="209"/>
      <c r="F54" s="209"/>
      <c r="G54" s="209"/>
      <c r="H54" s="209"/>
      <c r="I54" s="210"/>
      <c r="J54" s="208"/>
      <c r="K54" s="209">
        <v>4.25</v>
      </c>
      <c r="L54" s="210"/>
      <c r="M54" s="262">
        <f t="shared" si="5"/>
        <v>4.25</v>
      </c>
    </row>
    <row r="55" spans="1:13" s="211" customFormat="1" x14ac:dyDescent="0.2">
      <c r="A55" s="260" t="s">
        <v>257</v>
      </c>
      <c r="B55" s="207" t="s">
        <v>210</v>
      </c>
      <c r="C55" s="209"/>
      <c r="D55" s="209"/>
      <c r="E55" s="209"/>
      <c r="F55" s="209"/>
      <c r="G55" s="209"/>
      <c r="H55" s="209"/>
      <c r="I55" s="210"/>
      <c r="J55" s="208"/>
      <c r="K55" s="209">
        <v>4.25</v>
      </c>
      <c r="L55" s="210"/>
      <c r="M55" s="262">
        <f t="shared" si="5"/>
        <v>4.25</v>
      </c>
    </row>
    <row r="56" spans="1:13" s="211" customFormat="1" x14ac:dyDescent="0.2">
      <c r="A56" s="260" t="s">
        <v>285</v>
      </c>
      <c r="B56" s="207" t="s">
        <v>210</v>
      </c>
      <c r="C56" s="209"/>
      <c r="D56" s="209"/>
      <c r="E56" s="209"/>
      <c r="F56" s="209"/>
      <c r="G56" s="209"/>
      <c r="H56" s="209"/>
      <c r="I56" s="210"/>
      <c r="J56" s="208"/>
      <c r="K56" s="209">
        <v>4.25</v>
      </c>
      <c r="L56" s="210"/>
      <c r="M56" s="262">
        <f t="shared" si="5"/>
        <v>4.25</v>
      </c>
    </row>
    <row r="57" spans="1:13" s="211" customFormat="1" x14ac:dyDescent="0.2">
      <c r="A57" s="260" t="s">
        <v>271</v>
      </c>
      <c r="B57" s="207" t="s">
        <v>210</v>
      </c>
      <c r="C57" s="209"/>
      <c r="D57" s="209"/>
      <c r="E57" s="209"/>
      <c r="F57" s="209"/>
      <c r="G57" s="209"/>
      <c r="H57" s="209"/>
      <c r="I57" s="210"/>
      <c r="J57" s="208"/>
      <c r="K57" s="209">
        <v>4.25</v>
      </c>
      <c r="L57" s="210"/>
      <c r="M57" s="262">
        <f t="shared" si="5"/>
        <v>4.25</v>
      </c>
    </row>
    <row r="58" spans="1:13" s="211" customFormat="1" x14ac:dyDescent="0.2">
      <c r="A58" s="260" t="s">
        <v>272</v>
      </c>
      <c r="B58" s="207" t="s">
        <v>210</v>
      </c>
      <c r="C58" s="209"/>
      <c r="D58" s="209"/>
      <c r="E58" s="209"/>
      <c r="F58" s="209"/>
      <c r="G58" s="209"/>
      <c r="H58" s="209"/>
      <c r="I58" s="210"/>
      <c r="J58" s="208"/>
      <c r="K58" s="209">
        <v>4.25</v>
      </c>
      <c r="L58" s="210"/>
      <c r="M58" s="262">
        <f t="shared" si="5"/>
        <v>4.25</v>
      </c>
    </row>
    <row r="59" spans="1:13" s="211" customFormat="1" x14ac:dyDescent="0.2">
      <c r="A59" s="260"/>
      <c r="B59" s="207"/>
      <c r="C59" s="209"/>
      <c r="D59" s="209"/>
      <c r="E59" s="209"/>
      <c r="F59" s="209"/>
      <c r="G59" s="209"/>
      <c r="H59" s="209"/>
      <c r="I59" s="210"/>
      <c r="J59" s="208"/>
      <c r="K59" s="209"/>
      <c r="L59" s="210"/>
      <c r="M59" s="262"/>
    </row>
    <row r="60" spans="1:13" s="235" customFormat="1" x14ac:dyDescent="0.2">
      <c r="A60" s="263" t="s">
        <v>264</v>
      </c>
      <c r="B60" s="231" t="s">
        <v>270</v>
      </c>
      <c r="C60" s="233"/>
      <c r="D60" s="233"/>
      <c r="E60" s="233"/>
      <c r="F60" s="233"/>
      <c r="G60" s="233"/>
      <c r="H60" s="233"/>
      <c r="I60" s="234"/>
      <c r="J60" s="232"/>
      <c r="K60" s="233">
        <v>5.2</v>
      </c>
      <c r="L60" s="234"/>
      <c r="M60" s="264">
        <f t="shared" si="5"/>
        <v>5.2</v>
      </c>
    </row>
    <row r="61" spans="1:13" s="235" customFormat="1" x14ac:dyDescent="0.2">
      <c r="A61" s="263" t="s">
        <v>273</v>
      </c>
      <c r="B61" s="231" t="s">
        <v>270</v>
      </c>
      <c r="C61" s="233"/>
      <c r="D61" s="233"/>
      <c r="E61" s="233"/>
      <c r="F61" s="233"/>
      <c r="G61" s="233"/>
      <c r="H61" s="233"/>
      <c r="I61" s="234"/>
      <c r="J61" s="232"/>
      <c r="K61" s="233">
        <v>6</v>
      </c>
      <c r="L61" s="234"/>
      <c r="M61" s="264">
        <f t="shared" si="5"/>
        <v>6</v>
      </c>
    </row>
    <row r="62" spans="1:13" s="235" customFormat="1" x14ac:dyDescent="0.2">
      <c r="A62" s="263" t="s">
        <v>274</v>
      </c>
      <c r="B62" s="231" t="s">
        <v>270</v>
      </c>
      <c r="C62" s="233"/>
      <c r="D62" s="233"/>
      <c r="E62" s="233"/>
      <c r="F62" s="233"/>
      <c r="G62" s="233"/>
      <c r="H62" s="233"/>
      <c r="I62" s="234"/>
      <c r="J62" s="232"/>
      <c r="K62" s="233">
        <v>6</v>
      </c>
      <c r="L62" s="234"/>
      <c r="M62" s="264">
        <f t="shared" si="5"/>
        <v>6</v>
      </c>
    </row>
    <row r="63" spans="1:13" s="235" customFormat="1" x14ac:dyDescent="0.2">
      <c r="A63" s="263" t="s">
        <v>312</v>
      </c>
      <c r="B63" s="231" t="s">
        <v>270</v>
      </c>
      <c r="C63" s="233"/>
      <c r="D63" s="233"/>
      <c r="E63" s="233"/>
      <c r="F63" s="233"/>
      <c r="G63" s="233"/>
      <c r="H63" s="233"/>
      <c r="I63" s="234"/>
      <c r="J63" s="232"/>
      <c r="K63" s="233">
        <v>7</v>
      </c>
      <c r="L63" s="234"/>
      <c r="M63" s="264">
        <f t="shared" si="5"/>
        <v>7</v>
      </c>
    </row>
    <row r="64" spans="1:13" ht="13.5" thickBot="1" x14ac:dyDescent="0.25">
      <c r="A64" s="249"/>
      <c r="B64" s="125"/>
      <c r="C64" s="123"/>
      <c r="D64" s="123"/>
      <c r="E64" s="123"/>
      <c r="F64" s="123"/>
      <c r="G64" s="123"/>
      <c r="H64" s="123"/>
      <c r="I64" s="122"/>
      <c r="J64" s="159"/>
      <c r="K64" s="123"/>
      <c r="L64" s="122"/>
      <c r="M64" s="265"/>
    </row>
    <row r="65" spans="1:13" s="10" customFormat="1" ht="13.5" thickBot="1" x14ac:dyDescent="0.25">
      <c r="A65" s="95"/>
      <c r="B65" s="190" t="s">
        <v>200</v>
      </c>
      <c r="C65" s="190">
        <f t="shared" ref="C65:J65" si="6">SUM(C6:C64)</f>
        <v>4330</v>
      </c>
      <c r="D65" s="190">
        <f t="shared" si="6"/>
        <v>771.98</v>
      </c>
      <c r="E65" s="190">
        <f t="shared" si="6"/>
        <v>128</v>
      </c>
      <c r="F65" s="190">
        <f t="shared" si="6"/>
        <v>810</v>
      </c>
      <c r="G65" s="190">
        <f t="shared" si="6"/>
        <v>800</v>
      </c>
      <c r="H65" s="190">
        <f t="shared" si="6"/>
        <v>3145.0000000000005</v>
      </c>
      <c r="I65" s="190">
        <f t="shared" si="6"/>
        <v>100</v>
      </c>
      <c r="J65" s="189">
        <f t="shared" si="6"/>
        <v>693.5</v>
      </c>
      <c r="K65" s="190">
        <f>SUM(K5:K64)</f>
        <v>2362.92</v>
      </c>
      <c r="L65" s="191">
        <f>SUM(L6:L64)</f>
        <v>667.81000000000006</v>
      </c>
      <c r="M65" s="228">
        <f>SUM(M5:M64)</f>
        <v>13809.209999999997</v>
      </c>
    </row>
  </sheetData>
  <phoneticPr fontId="2" type="noConversion"/>
  <printOptions gridLines="1"/>
  <pageMargins left="0" right="0" top="0.39370078740157483" bottom="0.39370078740157483" header="0.39370078740157483" footer="0.39370078740157483"/>
  <pageSetup paperSize="9" scale="85" orientation="landscape" r:id="rId1"/>
  <headerFooter alignWithMargins="0">
    <oddFooter>Page 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workbookViewId="0">
      <selection activeCell="C34" sqref="C34"/>
    </sheetView>
  </sheetViews>
  <sheetFormatPr defaultRowHeight="12.75" x14ac:dyDescent="0.2"/>
  <cols>
    <col min="1" max="1" width="9.140625" style="5"/>
    <col min="2" max="2" width="42.28515625" bestFit="1" customWidth="1"/>
    <col min="3" max="3" width="10.85546875" style="1" bestFit="1" customWidth="1"/>
    <col min="4" max="4" width="10.85546875" style="1" customWidth="1"/>
    <col min="5" max="5" width="11.28515625" style="1" bestFit="1" customWidth="1"/>
    <col min="6" max="6" width="11.85546875" style="1" bestFit="1" customWidth="1"/>
    <col min="7" max="7" width="10.7109375" style="1" customWidth="1"/>
    <col min="8" max="8" width="11.85546875" style="1" bestFit="1" customWidth="1"/>
    <col min="9" max="9" width="10.85546875" bestFit="1" customWidth="1"/>
  </cols>
  <sheetData>
    <row r="1" spans="1:14" x14ac:dyDescent="0.2">
      <c r="B1" s="11"/>
      <c r="C1" s="12"/>
      <c r="D1" s="12"/>
      <c r="E1" s="12"/>
      <c r="F1" s="12"/>
      <c r="G1" s="12"/>
      <c r="H1" s="12"/>
    </row>
    <row r="2" spans="1:14" x14ac:dyDescent="0.2">
      <c r="A2" s="172"/>
      <c r="B2" s="79"/>
      <c r="C2" s="46"/>
      <c r="D2" s="46" t="s">
        <v>216</v>
      </c>
      <c r="E2" s="46"/>
      <c r="F2" s="46"/>
      <c r="G2" s="47"/>
      <c r="H2" s="47"/>
    </row>
    <row r="3" spans="1:14" ht="13.5" thickBot="1" x14ac:dyDescent="0.25">
      <c r="A3" s="110"/>
      <c r="B3" s="45"/>
      <c r="C3" s="46"/>
      <c r="D3" s="46"/>
      <c r="E3" s="46"/>
      <c r="F3" s="46"/>
      <c r="G3" s="47"/>
      <c r="H3" s="47"/>
    </row>
    <row r="4" spans="1:14" ht="13.5" thickBot="1" x14ac:dyDescent="0.25">
      <c r="D4" s="118" t="s">
        <v>11</v>
      </c>
      <c r="E4" s="118" t="s">
        <v>5</v>
      </c>
      <c r="F4" s="118" t="s">
        <v>20</v>
      </c>
      <c r="G4" s="118"/>
      <c r="H4" s="118" t="s">
        <v>12</v>
      </c>
      <c r="I4" s="118"/>
    </row>
    <row r="5" spans="1:14" ht="13.5" thickBot="1" x14ac:dyDescent="0.25">
      <c r="A5" s="116" t="s">
        <v>0</v>
      </c>
      <c r="B5" s="117" t="s">
        <v>8</v>
      </c>
      <c r="C5" s="119" t="s">
        <v>9</v>
      </c>
      <c r="D5" s="120" t="s">
        <v>18</v>
      </c>
      <c r="E5" s="120" t="s">
        <v>19</v>
      </c>
      <c r="F5" s="120" t="s">
        <v>21</v>
      </c>
      <c r="G5" s="120" t="s">
        <v>10</v>
      </c>
      <c r="H5" s="120" t="s">
        <v>22</v>
      </c>
      <c r="I5" s="121" t="s">
        <v>7</v>
      </c>
    </row>
    <row r="6" spans="1:14" x14ac:dyDescent="0.2">
      <c r="A6" s="137" t="s">
        <v>221</v>
      </c>
      <c r="B6" s="111" t="s">
        <v>166</v>
      </c>
      <c r="C6" s="122"/>
      <c r="D6" s="142"/>
      <c r="E6" s="122">
        <v>1012.43</v>
      </c>
      <c r="F6" s="123"/>
      <c r="G6" s="122"/>
      <c r="H6" s="123"/>
      <c r="I6" s="122">
        <f>SUM(C6:H6)</f>
        <v>1012.43</v>
      </c>
    </row>
    <row r="7" spans="1:14" s="171" customFormat="1" x14ac:dyDescent="0.2">
      <c r="A7" s="167" t="s">
        <v>222</v>
      </c>
      <c r="B7" s="168" t="s">
        <v>164</v>
      </c>
      <c r="C7" s="169">
        <v>6750</v>
      </c>
      <c r="D7" s="170"/>
      <c r="E7" s="169"/>
      <c r="F7" s="170"/>
      <c r="G7" s="169"/>
      <c r="H7" s="170"/>
      <c r="I7" s="169">
        <f>SUM(C7:H7)</f>
        <v>6750</v>
      </c>
      <c r="J7" s="136"/>
      <c r="K7" s="136"/>
      <c r="L7" s="136"/>
      <c r="M7" s="136"/>
      <c r="N7" s="136"/>
    </row>
    <row r="8" spans="1:14" s="67" customFormat="1" x14ac:dyDescent="0.2">
      <c r="A8" s="141" t="s">
        <v>225</v>
      </c>
      <c r="B8" s="76" t="s">
        <v>165</v>
      </c>
      <c r="C8" s="122"/>
      <c r="D8" s="69"/>
      <c r="E8" s="122"/>
      <c r="F8" s="123"/>
      <c r="G8" s="123"/>
      <c r="H8" s="123">
        <v>290.18</v>
      </c>
      <c r="I8" s="122">
        <f>SUM(C8:H8)</f>
        <v>290.18</v>
      </c>
      <c r="J8" s="124"/>
      <c r="K8" s="124"/>
      <c r="L8" s="124"/>
      <c r="M8" s="124"/>
      <c r="N8" s="124"/>
    </row>
    <row r="9" spans="1:14" x14ac:dyDescent="0.2">
      <c r="A9" s="137" t="s">
        <v>239</v>
      </c>
      <c r="B9" s="112" t="s">
        <v>163</v>
      </c>
      <c r="C9" s="122"/>
      <c r="D9" s="122"/>
      <c r="E9" s="122"/>
      <c r="F9" s="123">
        <v>278.05</v>
      </c>
      <c r="G9" s="122"/>
      <c r="H9" s="123"/>
      <c r="I9" s="122">
        <f>SUM(C9:H9)</f>
        <v>278.05</v>
      </c>
      <c r="J9" s="67"/>
      <c r="K9" s="67"/>
      <c r="L9" s="67"/>
      <c r="M9" s="67"/>
      <c r="N9" s="67"/>
    </row>
    <row r="10" spans="1:14" s="136" customFormat="1" x14ac:dyDescent="0.2">
      <c r="A10" s="212" t="s">
        <v>229</v>
      </c>
      <c r="B10" s="134" t="s">
        <v>171</v>
      </c>
      <c r="C10" s="135"/>
      <c r="D10" s="135"/>
      <c r="E10" s="135"/>
      <c r="F10" s="135"/>
      <c r="G10" s="135">
        <v>962.15</v>
      </c>
      <c r="H10" s="135"/>
      <c r="I10" s="135">
        <f>SUM(D10:H10)</f>
        <v>962.15</v>
      </c>
    </row>
    <row r="11" spans="1:14" x14ac:dyDescent="0.2">
      <c r="A11" s="137" t="s">
        <v>246</v>
      </c>
      <c r="B11" s="111" t="s">
        <v>170</v>
      </c>
      <c r="C11" s="122">
        <v>6750</v>
      </c>
      <c r="D11" s="123"/>
      <c r="E11" s="122"/>
      <c r="F11" s="123"/>
      <c r="G11" s="122"/>
      <c r="H11" s="69"/>
      <c r="I11" s="122">
        <f>SUM(C11:H11)</f>
        <v>6750</v>
      </c>
    </row>
    <row r="12" spans="1:14" s="171" customFormat="1" x14ac:dyDescent="0.2">
      <c r="A12" s="167" t="s">
        <v>257</v>
      </c>
      <c r="B12" s="168" t="s">
        <v>226</v>
      </c>
      <c r="C12" s="169"/>
      <c r="D12" s="170"/>
      <c r="E12" s="169"/>
      <c r="F12" s="170"/>
      <c r="G12" s="169"/>
      <c r="H12" s="170">
        <v>69</v>
      </c>
      <c r="I12" s="169">
        <f>SUM(C12:H12)</f>
        <v>69</v>
      </c>
      <c r="J12" s="136"/>
      <c r="K12" s="136"/>
      <c r="L12" s="136"/>
      <c r="M12" s="136"/>
      <c r="N12" s="136"/>
    </row>
    <row r="13" spans="1:14" s="7" customFormat="1" x14ac:dyDescent="0.2">
      <c r="A13" s="137" t="s">
        <v>220</v>
      </c>
      <c r="B13" s="140" t="s">
        <v>283</v>
      </c>
      <c r="C13" s="157"/>
      <c r="D13" s="157">
        <v>20.46</v>
      </c>
      <c r="E13" s="157"/>
      <c r="F13" s="156"/>
      <c r="G13" s="157"/>
      <c r="H13" s="156"/>
      <c r="I13" s="157">
        <f>SUM(C13:H13)</f>
        <v>20.46</v>
      </c>
    </row>
    <row r="14" spans="1:14" s="7" customFormat="1" x14ac:dyDescent="0.2">
      <c r="A14" s="137" t="s">
        <v>273</v>
      </c>
      <c r="B14" s="140" t="s">
        <v>275</v>
      </c>
      <c r="C14" s="157"/>
      <c r="D14" s="157">
        <v>38.94</v>
      </c>
      <c r="E14" s="157"/>
      <c r="F14" s="156"/>
      <c r="G14" s="157"/>
      <c r="H14" s="156"/>
      <c r="I14" s="157">
        <f>SUM(C14:H14)</f>
        <v>38.94</v>
      </c>
    </row>
    <row r="15" spans="1:14" s="7" customFormat="1" x14ac:dyDescent="0.2">
      <c r="A15" s="137" t="s">
        <v>312</v>
      </c>
      <c r="B15" s="125" t="s">
        <v>313</v>
      </c>
      <c r="C15" s="157"/>
      <c r="D15" s="157">
        <v>18.78</v>
      </c>
      <c r="E15" s="157"/>
      <c r="F15" s="156"/>
      <c r="G15" s="157"/>
      <c r="H15" s="156"/>
      <c r="I15" s="157">
        <f>SUM(C15:H15)</f>
        <v>18.78</v>
      </c>
    </row>
    <row r="16" spans="1:14" ht="13.5" thickBot="1" x14ac:dyDescent="0.25">
      <c r="B16" s="6" t="s">
        <v>7</v>
      </c>
      <c r="C16" s="113">
        <f>SUM(C7:C14)</f>
        <v>13500</v>
      </c>
      <c r="D16" s="114">
        <f>SUM(D6:D15)</f>
        <v>78.180000000000007</v>
      </c>
      <c r="E16" s="115">
        <f>SUM(E6:E14)</f>
        <v>1012.43</v>
      </c>
      <c r="F16" s="114">
        <f>SUM(F7:F14)</f>
        <v>278.05</v>
      </c>
      <c r="G16" s="113">
        <f>SUM(G7:G14)</f>
        <v>962.15</v>
      </c>
      <c r="H16" s="114">
        <f>SUM(H7:H14)</f>
        <v>359.18</v>
      </c>
      <c r="I16" s="113">
        <f>SUM(I6:I15)</f>
        <v>16189.99</v>
      </c>
    </row>
    <row r="17" spans="2:7" ht="13.5" thickTop="1" x14ac:dyDescent="0.2"/>
    <row r="21" spans="2:7" x14ac:dyDescent="0.2">
      <c r="C21" s="51"/>
    </row>
    <row r="23" spans="2:7" x14ac:dyDescent="0.2">
      <c r="B23" s="3"/>
      <c r="C23" s="4"/>
      <c r="D23" s="4"/>
      <c r="E23" s="4"/>
      <c r="F23" s="4"/>
      <c r="G23" s="4"/>
    </row>
  </sheetData>
  <phoneticPr fontId="2" type="noConversion"/>
  <printOptions gridLines="1"/>
  <pageMargins left="0" right="0" top="0.98425196850393704" bottom="0.98425196850393704" header="0.51181102362204722" footer="0.51181102362204722"/>
  <pageSetup scale="90" orientation="landscape" horizontalDpi="300" verticalDpi="300" r:id="rId1"/>
  <headerFooter alignWithMargins="0">
    <oddFooter>Page 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55"/>
  <sheetViews>
    <sheetView zoomScaleNormal="100" workbookViewId="0">
      <selection activeCell="H9" sqref="H9"/>
    </sheetView>
  </sheetViews>
  <sheetFormatPr defaultRowHeight="12.75" x14ac:dyDescent="0.2"/>
  <cols>
    <col min="1" max="1" width="21.140625" customWidth="1"/>
    <col min="5" max="5" width="47.7109375" bestFit="1" customWidth="1"/>
  </cols>
  <sheetData>
    <row r="2" spans="1:5" x14ac:dyDescent="0.2">
      <c r="A2" s="3" t="s">
        <v>125</v>
      </c>
      <c r="B2" s="3"/>
      <c r="C2" s="3"/>
      <c r="D2" s="82"/>
      <c r="E2" s="82" t="s">
        <v>126</v>
      </c>
    </row>
    <row r="3" spans="1:5" x14ac:dyDescent="0.2">
      <c r="A3" s="3"/>
      <c r="B3" s="3"/>
      <c r="C3" s="3"/>
      <c r="D3" s="3"/>
      <c r="E3" s="3"/>
    </row>
    <row r="4" spans="1:5" x14ac:dyDescent="0.2">
      <c r="A4" t="s">
        <v>127</v>
      </c>
      <c r="B4" s="3" t="s">
        <v>23</v>
      </c>
      <c r="E4" s="3" t="s">
        <v>188</v>
      </c>
    </row>
    <row r="6" spans="1:5" x14ac:dyDescent="0.2">
      <c r="A6" t="s">
        <v>128</v>
      </c>
    </row>
    <row r="7" spans="1:5" x14ac:dyDescent="0.2">
      <c r="A7" t="s">
        <v>155</v>
      </c>
    </row>
    <row r="8" spans="1:5" ht="13.5" thickBot="1" x14ac:dyDescent="0.25">
      <c r="C8" s="109"/>
    </row>
    <row r="9" spans="1:5" ht="25.5" x14ac:dyDescent="0.2">
      <c r="A9" s="83"/>
      <c r="B9" s="144" t="s">
        <v>212</v>
      </c>
      <c r="C9" s="144" t="s">
        <v>305</v>
      </c>
      <c r="D9" s="83" t="s">
        <v>129</v>
      </c>
      <c r="E9" s="84" t="s">
        <v>130</v>
      </c>
    </row>
    <row r="10" spans="1:5" ht="13.5" thickBot="1" x14ac:dyDescent="0.25">
      <c r="A10" s="85" t="s">
        <v>131</v>
      </c>
      <c r="B10" s="145" t="s">
        <v>47</v>
      </c>
      <c r="C10" s="145" t="s">
        <v>47</v>
      </c>
      <c r="D10" s="86" t="s">
        <v>132</v>
      </c>
      <c r="E10" s="85"/>
    </row>
    <row r="11" spans="1:5" x14ac:dyDescent="0.2">
      <c r="A11" s="83" t="s">
        <v>133</v>
      </c>
      <c r="B11" s="146"/>
      <c r="C11" s="146"/>
      <c r="D11" s="87"/>
      <c r="E11" s="132"/>
    </row>
    <row r="12" spans="1:5" ht="25.5" x14ac:dyDescent="0.2">
      <c r="A12" s="90" t="s">
        <v>134</v>
      </c>
      <c r="B12" s="147">
        <v>6119</v>
      </c>
      <c r="C12" s="147">
        <f>B36</f>
        <v>4366</v>
      </c>
      <c r="D12" s="129" t="s">
        <v>316</v>
      </c>
      <c r="E12" s="128"/>
    </row>
    <row r="13" spans="1:5" ht="2.25" customHeight="1" thickBot="1" x14ac:dyDescent="0.25">
      <c r="A13" s="91"/>
      <c r="B13" s="148"/>
      <c r="C13" s="148"/>
      <c r="D13" s="89"/>
      <c r="E13" s="128"/>
    </row>
    <row r="14" spans="1:5" ht="13.5" hidden="1" thickBot="1" x14ac:dyDescent="0.25">
      <c r="A14" s="92"/>
      <c r="B14" s="149"/>
      <c r="C14" s="149"/>
      <c r="D14" s="93"/>
      <c r="E14" s="92"/>
    </row>
    <row r="15" spans="1:5" x14ac:dyDescent="0.2">
      <c r="A15" s="83" t="s">
        <v>135</v>
      </c>
      <c r="B15" s="150"/>
      <c r="C15" s="150"/>
      <c r="D15" s="87"/>
      <c r="E15" s="94"/>
    </row>
    <row r="16" spans="1:5" x14ac:dyDescent="0.2">
      <c r="A16" s="99" t="s">
        <v>26</v>
      </c>
      <c r="B16" s="151">
        <v>12500</v>
      </c>
      <c r="C16" s="151">
        <v>13500</v>
      </c>
      <c r="D16" s="129" t="s">
        <v>323</v>
      </c>
      <c r="E16" s="130" t="s">
        <v>317</v>
      </c>
    </row>
    <row r="17" spans="1:5" x14ac:dyDescent="0.2">
      <c r="A17" s="99"/>
      <c r="B17" s="151"/>
      <c r="C17" s="151"/>
      <c r="D17" s="89"/>
      <c r="E17" s="130" t="s">
        <v>318</v>
      </c>
    </row>
    <row r="18" spans="1:5" ht="4.5" customHeight="1" thickBot="1" x14ac:dyDescent="0.25">
      <c r="A18" s="99"/>
      <c r="B18" s="151"/>
      <c r="C18" s="151"/>
      <c r="D18" s="89"/>
      <c r="E18" s="130"/>
    </row>
    <row r="19" spans="1:5" ht="13.5" hidden="1" thickBot="1" x14ac:dyDescent="0.25">
      <c r="A19" s="92"/>
      <c r="B19" s="152"/>
      <c r="C19" s="152"/>
      <c r="D19" s="93"/>
      <c r="E19" s="96"/>
    </row>
    <row r="20" spans="1:5" x14ac:dyDescent="0.2">
      <c r="A20" s="83" t="s">
        <v>136</v>
      </c>
      <c r="B20" s="146"/>
      <c r="C20" s="146"/>
      <c r="D20" s="87"/>
      <c r="E20" s="133"/>
    </row>
    <row r="21" spans="1:5" x14ac:dyDescent="0.2">
      <c r="A21" s="88" t="s">
        <v>137</v>
      </c>
      <c r="B21" s="148">
        <v>1964</v>
      </c>
      <c r="C21" s="148">
        <v>2690</v>
      </c>
      <c r="D21" s="129" t="s">
        <v>319</v>
      </c>
      <c r="E21" s="130" t="s">
        <v>307</v>
      </c>
    </row>
    <row r="22" spans="1:5" x14ac:dyDescent="0.2">
      <c r="A22" s="88"/>
      <c r="B22" s="148"/>
      <c r="C22" s="148"/>
      <c r="D22" s="89"/>
      <c r="E22" s="130" t="s">
        <v>320</v>
      </c>
    </row>
    <row r="23" spans="1:5" x14ac:dyDescent="0.2">
      <c r="A23" s="88"/>
      <c r="B23" s="148"/>
      <c r="C23" s="148"/>
      <c r="D23" s="89"/>
      <c r="E23" s="130" t="s">
        <v>321</v>
      </c>
    </row>
    <row r="24" spans="1:5" ht="13.5" thickBot="1" x14ac:dyDescent="0.25">
      <c r="A24" s="92"/>
      <c r="B24" s="149"/>
      <c r="C24" s="149"/>
      <c r="D24" s="93"/>
      <c r="E24" s="143" t="s">
        <v>322</v>
      </c>
    </row>
    <row r="25" spans="1:5" x14ac:dyDescent="0.2">
      <c r="A25" s="83" t="s">
        <v>138</v>
      </c>
      <c r="B25" s="146"/>
      <c r="C25" s="146"/>
      <c r="D25" s="87"/>
      <c r="E25" s="130" t="s">
        <v>315</v>
      </c>
    </row>
    <row r="26" spans="1:5" ht="51.75" thickBot="1" x14ac:dyDescent="0.25">
      <c r="A26" s="88" t="s">
        <v>139</v>
      </c>
      <c r="B26" s="147">
        <v>3750</v>
      </c>
      <c r="C26" s="147">
        <v>4330</v>
      </c>
      <c r="D26" s="129" t="s">
        <v>324</v>
      </c>
      <c r="E26" s="143" t="s">
        <v>325</v>
      </c>
    </row>
    <row r="27" spans="1:5" ht="0.75" customHeight="1" thickBot="1" x14ac:dyDescent="0.25">
      <c r="A27" s="92"/>
      <c r="B27" s="149"/>
      <c r="C27" s="149"/>
      <c r="D27" s="93"/>
      <c r="E27" s="143"/>
    </row>
    <row r="28" spans="1:5" x14ac:dyDescent="0.2">
      <c r="A28" s="83" t="s">
        <v>140</v>
      </c>
      <c r="B28" s="146"/>
      <c r="C28" s="146"/>
      <c r="D28" s="87"/>
      <c r="E28" s="97"/>
    </row>
    <row r="29" spans="1:5" x14ac:dyDescent="0.2">
      <c r="A29" s="88" t="s">
        <v>141</v>
      </c>
      <c r="B29" s="153" t="s">
        <v>142</v>
      </c>
      <c r="C29" s="153" t="s">
        <v>142</v>
      </c>
      <c r="D29" s="98" t="s">
        <v>143</v>
      </c>
      <c r="E29" s="99"/>
    </row>
    <row r="30" spans="1:5" ht="13.5" thickBot="1" x14ac:dyDescent="0.25">
      <c r="A30" s="100" t="s">
        <v>144</v>
      </c>
      <c r="B30" s="149"/>
      <c r="C30" s="149"/>
      <c r="D30" s="93"/>
      <c r="E30" s="92"/>
    </row>
    <row r="31" spans="1:5" x14ac:dyDescent="0.2">
      <c r="A31" s="83" t="s">
        <v>145</v>
      </c>
      <c r="B31" s="146"/>
      <c r="C31" s="146"/>
      <c r="D31" s="101"/>
      <c r="E31" s="133"/>
    </row>
    <row r="32" spans="1:5" x14ac:dyDescent="0.2">
      <c r="A32" s="88" t="s">
        <v>146</v>
      </c>
      <c r="B32" s="147">
        <v>12468</v>
      </c>
      <c r="C32" s="147">
        <v>9479</v>
      </c>
      <c r="D32" s="131" t="s">
        <v>326</v>
      </c>
      <c r="E32" s="130" t="s">
        <v>327</v>
      </c>
    </row>
    <row r="33" spans="1:5" ht="51" x14ac:dyDescent="0.2">
      <c r="A33" s="88"/>
      <c r="B33" s="147"/>
      <c r="C33" s="147"/>
      <c r="D33" s="102"/>
      <c r="E33" s="237" t="s">
        <v>328</v>
      </c>
    </row>
    <row r="34" spans="1:5" ht="13.5" thickBot="1" x14ac:dyDescent="0.25">
      <c r="A34" s="92"/>
      <c r="B34" s="149"/>
      <c r="C34" s="149"/>
      <c r="D34" s="105"/>
      <c r="E34" s="206" t="s">
        <v>329</v>
      </c>
    </row>
    <row r="35" spans="1:5" x14ac:dyDescent="0.2">
      <c r="A35" s="83" t="s">
        <v>147</v>
      </c>
      <c r="B35" s="146"/>
      <c r="C35" s="146"/>
      <c r="D35" s="101"/>
      <c r="E35" s="94"/>
    </row>
    <row r="36" spans="1:5" ht="15.75" customHeight="1" x14ac:dyDescent="0.2">
      <c r="A36" s="90" t="s">
        <v>134</v>
      </c>
      <c r="B36" s="154">
        <v>4366</v>
      </c>
      <c r="C36" s="154">
        <v>6747</v>
      </c>
      <c r="D36" s="131" t="s">
        <v>332</v>
      </c>
      <c r="E36" s="128" t="s">
        <v>330</v>
      </c>
    </row>
    <row r="37" spans="1:5" ht="26.25" customHeight="1" x14ac:dyDescent="0.2">
      <c r="A37" s="90"/>
      <c r="B37" s="147"/>
      <c r="C37" s="147"/>
      <c r="D37" s="102"/>
      <c r="E37" s="128" t="s">
        <v>331</v>
      </c>
    </row>
    <row r="38" spans="1:5" ht="15.75" customHeight="1" x14ac:dyDescent="0.2">
      <c r="A38" s="90"/>
      <c r="B38" s="147"/>
      <c r="C38" s="147"/>
      <c r="D38" s="102"/>
      <c r="E38" s="108" t="s">
        <v>154</v>
      </c>
    </row>
    <row r="39" spans="1:5" ht="15.75" customHeight="1" x14ac:dyDescent="0.2">
      <c r="A39" s="90"/>
      <c r="B39" s="147"/>
      <c r="C39" s="147"/>
      <c r="D39" s="102"/>
      <c r="E39" s="108" t="s">
        <v>176</v>
      </c>
    </row>
    <row r="40" spans="1:5" ht="25.5" x14ac:dyDescent="0.2">
      <c r="A40" s="90"/>
      <c r="B40" s="147"/>
      <c r="C40" s="147"/>
      <c r="D40" s="102"/>
      <c r="E40" s="103" t="s">
        <v>308</v>
      </c>
    </row>
    <row r="41" spans="1:5" ht="13.5" customHeight="1" x14ac:dyDescent="0.2">
      <c r="A41" s="90"/>
      <c r="B41" s="147"/>
      <c r="C41" s="147"/>
      <c r="D41" s="102"/>
      <c r="E41" s="103" t="s">
        <v>309</v>
      </c>
    </row>
    <row r="42" spans="1:5" x14ac:dyDescent="0.2">
      <c r="A42" s="90"/>
      <c r="B42" s="147"/>
      <c r="C42" s="147"/>
      <c r="D42" s="102"/>
      <c r="E42" s="104"/>
    </row>
    <row r="43" spans="1:5" x14ac:dyDescent="0.2">
      <c r="A43" s="90"/>
      <c r="B43" s="147"/>
      <c r="C43" s="147"/>
      <c r="D43" s="102"/>
      <c r="E43" s="104" t="s">
        <v>310</v>
      </c>
    </row>
    <row r="44" spans="1:5" ht="25.5" x14ac:dyDescent="0.2">
      <c r="A44" s="90"/>
      <c r="B44" s="147"/>
      <c r="C44" s="147"/>
      <c r="D44" s="102"/>
      <c r="E44" s="103" t="s">
        <v>311</v>
      </c>
    </row>
    <row r="45" spans="1:5" ht="13.5" thickBot="1" x14ac:dyDescent="0.25">
      <c r="A45" s="100"/>
      <c r="B45" s="149"/>
      <c r="C45" s="149"/>
      <c r="D45" s="105"/>
      <c r="E45" s="162"/>
    </row>
    <row r="46" spans="1:5" x14ac:dyDescent="0.2">
      <c r="A46" s="83" t="s">
        <v>148</v>
      </c>
      <c r="B46" s="146"/>
      <c r="C46" s="146"/>
      <c r="D46" s="87"/>
      <c r="E46" s="88"/>
    </row>
    <row r="47" spans="1:5" ht="38.25" customHeight="1" x14ac:dyDescent="0.2">
      <c r="A47" s="90" t="s">
        <v>149</v>
      </c>
      <c r="B47" s="147">
        <v>79224</v>
      </c>
      <c r="C47" s="147">
        <v>80824</v>
      </c>
      <c r="D47" s="129" t="s">
        <v>333</v>
      </c>
      <c r="E47" s="128" t="s">
        <v>306</v>
      </c>
    </row>
    <row r="48" spans="1:5" ht="30.75" customHeight="1" thickBot="1" x14ac:dyDescent="0.25">
      <c r="A48" s="100"/>
      <c r="B48" s="149"/>
      <c r="C48" s="149"/>
      <c r="D48" s="93"/>
      <c r="E48" s="187"/>
    </row>
    <row r="49" spans="1:5" x14ac:dyDescent="0.2">
      <c r="A49" s="83" t="s">
        <v>150</v>
      </c>
      <c r="B49" s="146"/>
      <c r="C49" s="146"/>
      <c r="D49" s="87"/>
      <c r="E49" s="97"/>
    </row>
    <row r="50" spans="1:5" x14ac:dyDescent="0.2">
      <c r="A50" s="88" t="s">
        <v>151</v>
      </c>
      <c r="B50" s="153" t="s">
        <v>152</v>
      </c>
      <c r="C50" s="153" t="s">
        <v>152</v>
      </c>
      <c r="D50" s="98" t="s">
        <v>153</v>
      </c>
      <c r="E50" s="99"/>
    </row>
    <row r="51" spans="1:5" ht="13.5" thickBot="1" x14ac:dyDescent="0.25">
      <c r="A51" s="100"/>
      <c r="B51" s="155"/>
      <c r="C51" s="155"/>
      <c r="D51" s="106"/>
      <c r="E51" s="92"/>
    </row>
    <row r="54" spans="1:5" x14ac:dyDescent="0.2">
      <c r="A54" s="7"/>
    </row>
    <row r="55" spans="1:5" x14ac:dyDescent="0.2">
      <c r="A55" s="7"/>
    </row>
  </sheetData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tabSelected="1" workbookViewId="0">
      <selection sqref="A1:C34"/>
    </sheetView>
  </sheetViews>
  <sheetFormatPr defaultRowHeight="12.75" x14ac:dyDescent="0.2"/>
  <cols>
    <col min="1" max="1" width="64.85546875" customWidth="1"/>
    <col min="2" max="2" width="10.28515625" bestFit="1" customWidth="1"/>
  </cols>
  <sheetData>
    <row r="1" spans="1:3" x14ac:dyDescent="0.2">
      <c r="A1" s="2" t="s">
        <v>23</v>
      </c>
    </row>
    <row r="2" spans="1:3" x14ac:dyDescent="0.2">
      <c r="A2" s="2" t="s">
        <v>61</v>
      </c>
    </row>
    <row r="3" spans="1:3" x14ac:dyDescent="0.2">
      <c r="A3" s="2" t="s">
        <v>289</v>
      </c>
    </row>
    <row r="6" spans="1:3" ht="15.75" x14ac:dyDescent="0.25">
      <c r="A6" s="78" t="s">
        <v>62</v>
      </c>
      <c r="B6" s="79"/>
    </row>
    <row r="7" spans="1:3" ht="15.75" x14ac:dyDescent="0.25">
      <c r="A7" s="78"/>
      <c r="B7" s="79"/>
    </row>
    <row r="8" spans="1:3" x14ac:dyDescent="0.2">
      <c r="A8" s="3"/>
      <c r="B8" s="3"/>
      <c r="C8" s="3"/>
    </row>
    <row r="9" spans="1:3" x14ac:dyDescent="0.2">
      <c r="A9" s="3"/>
    </row>
    <row r="10" spans="1:3" x14ac:dyDescent="0.2">
      <c r="A10" s="3" t="s">
        <v>290</v>
      </c>
      <c r="B10" s="45" t="s">
        <v>47</v>
      </c>
      <c r="C10" s="45" t="s">
        <v>47</v>
      </c>
    </row>
    <row r="11" spans="1:3" x14ac:dyDescent="0.2">
      <c r="A11" s="7" t="s">
        <v>291</v>
      </c>
      <c r="B11" s="29">
        <v>888.72</v>
      </c>
    </row>
    <row r="12" spans="1:3" x14ac:dyDescent="0.2">
      <c r="A12" s="7" t="s">
        <v>292</v>
      </c>
      <c r="B12" s="80">
        <v>5858.8</v>
      </c>
    </row>
    <row r="13" spans="1:3" ht="13.5" thickBot="1" x14ac:dyDescent="0.25">
      <c r="C13" s="81">
        <f>B11+B12</f>
        <v>6747.52</v>
      </c>
    </row>
    <row r="14" spans="1:3" ht="13.5" thickTop="1" x14ac:dyDescent="0.2"/>
    <row r="15" spans="1:3" x14ac:dyDescent="0.2">
      <c r="A15" t="s">
        <v>118</v>
      </c>
    </row>
    <row r="17" spans="1:4" x14ac:dyDescent="0.2">
      <c r="A17" s="7" t="s">
        <v>293</v>
      </c>
      <c r="B17" s="54">
        <v>0</v>
      </c>
    </row>
    <row r="18" spans="1:4" x14ac:dyDescent="0.2">
      <c r="A18" s="7" t="s">
        <v>294</v>
      </c>
      <c r="B18" s="80">
        <v>0</v>
      </c>
      <c r="C18" s="77"/>
    </row>
    <row r="19" spans="1:4" x14ac:dyDescent="0.2">
      <c r="C19" s="54"/>
    </row>
    <row r="21" spans="1:4" x14ac:dyDescent="0.2">
      <c r="A21" s="7" t="s">
        <v>211</v>
      </c>
      <c r="C21" s="238">
        <f>C13-B18</f>
        <v>6747.52</v>
      </c>
    </row>
    <row r="24" spans="1:4" x14ac:dyDescent="0.2">
      <c r="A24" s="3" t="s">
        <v>119</v>
      </c>
      <c r="B24" s="3"/>
      <c r="C24" s="3"/>
      <c r="D24" s="3"/>
    </row>
    <row r="26" spans="1:4" x14ac:dyDescent="0.2">
      <c r="A26" s="3" t="s">
        <v>63</v>
      </c>
    </row>
    <row r="27" spans="1:4" x14ac:dyDescent="0.2">
      <c r="A27" s="7" t="s">
        <v>295</v>
      </c>
      <c r="C27" s="54">
        <v>4366.74</v>
      </c>
    </row>
    <row r="28" spans="1:4" x14ac:dyDescent="0.2">
      <c r="A28" s="7" t="s">
        <v>296</v>
      </c>
      <c r="C28" s="54">
        <v>16189.99</v>
      </c>
    </row>
    <row r="29" spans="1:4" x14ac:dyDescent="0.2">
      <c r="A29" s="7" t="s">
        <v>297</v>
      </c>
      <c r="C29" s="54">
        <v>13809.21</v>
      </c>
    </row>
    <row r="31" spans="1:4" ht="13.5" thickBot="1" x14ac:dyDescent="0.25">
      <c r="A31" s="7" t="s">
        <v>298</v>
      </c>
      <c r="C31" s="205">
        <f>C27+C28-C29</f>
        <v>6747.52</v>
      </c>
    </row>
    <row r="32" spans="1:4" ht="13.5" thickTop="1" x14ac:dyDescent="0.2">
      <c r="A32" s="7" t="s">
        <v>299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28"/>
  <sheetViews>
    <sheetView zoomScaleNormal="100" workbookViewId="0">
      <selection sqref="A1:E29"/>
    </sheetView>
  </sheetViews>
  <sheetFormatPr defaultRowHeight="12.75" x14ac:dyDescent="0.2"/>
  <cols>
    <col min="1" max="1" width="41.7109375" customWidth="1"/>
    <col min="2" max="2" width="7.7109375" bestFit="1" customWidth="1"/>
    <col min="4" max="4" width="45.7109375" bestFit="1" customWidth="1"/>
    <col min="5" max="5" width="31.42578125" bestFit="1" customWidth="1"/>
  </cols>
  <sheetData>
    <row r="2" spans="1:5" x14ac:dyDescent="0.2">
      <c r="A2" s="3" t="s">
        <v>300</v>
      </c>
    </row>
    <row r="4" spans="1:5" x14ac:dyDescent="0.2">
      <c r="A4" s="69" t="s">
        <v>117</v>
      </c>
      <c r="B4" s="68" t="s">
        <v>65</v>
      </c>
      <c r="C4" s="68" t="s">
        <v>66</v>
      </c>
      <c r="D4" s="70" t="s">
        <v>67</v>
      </c>
      <c r="E4" s="68" t="s">
        <v>68</v>
      </c>
    </row>
    <row r="5" spans="1:5" x14ac:dyDescent="0.2">
      <c r="A5" s="71" t="s">
        <v>69</v>
      </c>
      <c r="B5" s="72" t="s">
        <v>70</v>
      </c>
      <c r="C5" s="72" t="s">
        <v>71</v>
      </c>
      <c r="D5" s="72" t="s">
        <v>72</v>
      </c>
      <c r="E5" s="73" t="s">
        <v>113</v>
      </c>
    </row>
    <row r="6" spans="1:5" x14ac:dyDescent="0.2">
      <c r="A6" s="192" t="s">
        <v>203</v>
      </c>
      <c r="B6" s="109" t="s">
        <v>70</v>
      </c>
      <c r="C6" s="109" t="s">
        <v>201</v>
      </c>
      <c r="D6" s="109" t="s">
        <v>302</v>
      </c>
      <c r="E6" s="193" t="s">
        <v>301</v>
      </c>
    </row>
    <row r="7" spans="1:5" x14ac:dyDescent="0.2">
      <c r="A7" s="74" t="s">
        <v>114</v>
      </c>
      <c r="B7" t="s">
        <v>70</v>
      </c>
      <c r="C7" t="s">
        <v>78</v>
      </c>
      <c r="D7" t="s">
        <v>115</v>
      </c>
      <c r="E7" s="75" t="s">
        <v>157</v>
      </c>
    </row>
    <row r="8" spans="1:5" x14ac:dyDescent="0.2">
      <c r="A8" s="74" t="s">
        <v>73</v>
      </c>
      <c r="B8" t="s">
        <v>70</v>
      </c>
      <c r="C8" t="s">
        <v>71</v>
      </c>
      <c r="D8" s="53" t="s">
        <v>172</v>
      </c>
      <c r="E8" s="75" t="s">
        <v>93</v>
      </c>
    </row>
    <row r="9" spans="1:5" x14ac:dyDescent="0.2">
      <c r="A9" s="74" t="s">
        <v>74</v>
      </c>
      <c r="B9" t="s">
        <v>75</v>
      </c>
      <c r="C9" t="s">
        <v>71</v>
      </c>
      <c r="D9" t="s">
        <v>76</v>
      </c>
      <c r="E9" s="75" t="s">
        <v>178</v>
      </c>
    </row>
    <row r="10" spans="1:5" x14ac:dyDescent="0.2">
      <c r="A10" s="203" t="s">
        <v>77</v>
      </c>
      <c r="B10" s="7" t="s">
        <v>75</v>
      </c>
      <c r="C10" s="7" t="s">
        <v>78</v>
      </c>
      <c r="D10" s="7" t="s">
        <v>202</v>
      </c>
      <c r="E10" s="193" t="s">
        <v>208</v>
      </c>
    </row>
    <row r="11" spans="1:5" x14ac:dyDescent="0.2">
      <c r="A11" s="74" t="s">
        <v>79</v>
      </c>
      <c r="B11" t="s">
        <v>70</v>
      </c>
      <c r="C11" t="s">
        <v>71</v>
      </c>
      <c r="D11" t="s">
        <v>116</v>
      </c>
      <c r="E11" s="75" t="s">
        <v>162</v>
      </c>
    </row>
    <row r="12" spans="1:5" x14ac:dyDescent="0.2">
      <c r="A12" s="74" t="s">
        <v>80</v>
      </c>
      <c r="B12" t="s">
        <v>70</v>
      </c>
      <c r="C12" t="s">
        <v>71</v>
      </c>
      <c r="D12" t="s">
        <v>81</v>
      </c>
      <c r="E12" s="204" t="s">
        <v>213</v>
      </c>
    </row>
    <row r="13" spans="1:5" x14ac:dyDescent="0.2">
      <c r="A13" s="74" t="s">
        <v>82</v>
      </c>
      <c r="B13" t="s">
        <v>70</v>
      </c>
      <c r="C13" t="s">
        <v>78</v>
      </c>
      <c r="D13" t="s">
        <v>83</v>
      </c>
      <c r="E13" s="75" t="s">
        <v>158</v>
      </c>
    </row>
    <row r="14" spans="1:5" x14ac:dyDescent="0.2">
      <c r="A14" s="74" t="s">
        <v>84</v>
      </c>
      <c r="B14" t="s">
        <v>85</v>
      </c>
      <c r="C14" t="s">
        <v>78</v>
      </c>
      <c r="D14" t="s">
        <v>86</v>
      </c>
      <c r="E14" s="75" t="s">
        <v>159</v>
      </c>
    </row>
    <row r="15" spans="1:5" x14ac:dyDescent="0.2">
      <c r="A15" s="74" t="s">
        <v>87</v>
      </c>
      <c r="B15" t="s">
        <v>85</v>
      </c>
      <c r="C15" s="109" t="s">
        <v>303</v>
      </c>
      <c r="D15" t="s">
        <v>88</v>
      </c>
      <c r="E15" s="75" t="s">
        <v>160</v>
      </c>
    </row>
    <row r="16" spans="1:5" x14ac:dyDescent="0.2">
      <c r="A16" s="74" t="s">
        <v>89</v>
      </c>
      <c r="B16" t="s">
        <v>85</v>
      </c>
      <c r="C16" s="109" t="s">
        <v>303</v>
      </c>
      <c r="D16" t="s">
        <v>90</v>
      </c>
      <c r="E16" s="75" t="s">
        <v>91</v>
      </c>
    </row>
    <row r="17" spans="1:5" x14ac:dyDescent="0.2">
      <c r="A17" s="74" t="s">
        <v>92</v>
      </c>
      <c r="B17" t="s">
        <v>93</v>
      </c>
      <c r="C17" t="s">
        <v>71</v>
      </c>
      <c r="D17" t="s">
        <v>94</v>
      </c>
      <c r="E17" s="75" t="s">
        <v>95</v>
      </c>
    </row>
    <row r="18" spans="1:5" x14ac:dyDescent="0.2">
      <c r="A18" s="203" t="s">
        <v>304</v>
      </c>
      <c r="B18" t="s">
        <v>85</v>
      </c>
      <c r="C18" t="s">
        <v>71</v>
      </c>
      <c r="D18" t="s">
        <v>96</v>
      </c>
      <c r="E18" s="75" t="s">
        <v>97</v>
      </c>
    </row>
    <row r="19" spans="1:5" x14ac:dyDescent="0.2">
      <c r="A19" s="203" t="s">
        <v>214</v>
      </c>
      <c r="B19" t="s">
        <v>85</v>
      </c>
      <c r="C19" t="s">
        <v>71</v>
      </c>
      <c r="D19" s="7" t="s">
        <v>215</v>
      </c>
      <c r="E19" s="75" t="s">
        <v>98</v>
      </c>
    </row>
    <row r="20" spans="1:5" x14ac:dyDescent="0.2">
      <c r="A20" s="74" t="s">
        <v>99</v>
      </c>
      <c r="B20" t="s">
        <v>85</v>
      </c>
      <c r="C20" t="s">
        <v>71</v>
      </c>
      <c r="D20" t="s">
        <v>100</v>
      </c>
      <c r="E20" s="75" t="s">
        <v>101</v>
      </c>
    </row>
    <row r="21" spans="1:5" x14ac:dyDescent="0.2">
      <c r="A21" s="74" t="s">
        <v>102</v>
      </c>
      <c r="B21" t="s">
        <v>85</v>
      </c>
      <c r="C21" t="s">
        <v>71</v>
      </c>
      <c r="D21" t="s">
        <v>103</v>
      </c>
      <c r="E21" s="75" t="s">
        <v>104</v>
      </c>
    </row>
    <row r="22" spans="1:5" x14ac:dyDescent="0.2">
      <c r="A22" s="74" t="s">
        <v>105</v>
      </c>
      <c r="B22" t="s">
        <v>85</v>
      </c>
      <c r="C22" t="s">
        <v>71</v>
      </c>
      <c r="D22" t="s">
        <v>106</v>
      </c>
      <c r="E22" s="75" t="s">
        <v>68</v>
      </c>
    </row>
    <row r="23" spans="1:5" x14ac:dyDescent="0.2">
      <c r="A23" s="74" t="s">
        <v>107</v>
      </c>
      <c r="B23" t="s">
        <v>85</v>
      </c>
      <c r="C23" t="s">
        <v>71</v>
      </c>
      <c r="D23" t="s">
        <v>108</v>
      </c>
      <c r="E23" s="75" t="s">
        <v>180</v>
      </c>
    </row>
    <row r="24" spans="1:5" x14ac:dyDescent="0.2">
      <c r="A24" s="76" t="s">
        <v>109</v>
      </c>
      <c r="B24" s="77" t="s">
        <v>110</v>
      </c>
      <c r="C24" s="77" t="s">
        <v>71</v>
      </c>
      <c r="D24" s="77" t="s">
        <v>111</v>
      </c>
      <c r="E24" s="194" t="s">
        <v>204</v>
      </c>
    </row>
    <row r="27" spans="1:5" x14ac:dyDescent="0.2">
      <c r="A27" s="3" t="s">
        <v>112</v>
      </c>
    </row>
    <row r="28" spans="1:5" x14ac:dyDescent="0.2">
      <c r="A28" s="3" t="s">
        <v>334</v>
      </c>
    </row>
  </sheetData>
  <phoneticPr fontId="2" type="noConversion"/>
  <pageMargins left="0.75" right="0.75" top="1" bottom="1" header="0.5" footer="0.5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2"/>
  <sheetViews>
    <sheetView topLeftCell="A19" zoomScaleNormal="100" workbookViewId="0">
      <selection sqref="A1:D31"/>
    </sheetView>
  </sheetViews>
  <sheetFormatPr defaultRowHeight="12.75" x14ac:dyDescent="0.2"/>
  <cols>
    <col min="2" max="2" width="46.42578125" bestFit="1" customWidth="1"/>
    <col min="3" max="3" width="13.85546875" style="178" bestFit="1" customWidth="1"/>
    <col min="4" max="4" width="47.7109375" customWidth="1"/>
  </cols>
  <sheetData>
    <row r="1" spans="1:4" ht="20.25" x14ac:dyDescent="0.3">
      <c r="A1" s="270" t="s">
        <v>23</v>
      </c>
      <c r="B1" s="270"/>
      <c r="C1" s="270"/>
      <c r="D1" s="270"/>
    </row>
    <row r="2" spans="1:4" ht="18.75" x14ac:dyDescent="0.25">
      <c r="A2" s="271" t="s">
        <v>288</v>
      </c>
      <c r="B2" s="271"/>
      <c r="C2" s="271"/>
      <c r="D2" s="271"/>
    </row>
    <row r="3" spans="1:4" ht="15.75" x14ac:dyDescent="0.25">
      <c r="A3" s="23"/>
    </row>
    <row r="4" spans="1:4" ht="15.75" x14ac:dyDescent="0.25">
      <c r="A4" s="23"/>
    </row>
    <row r="5" spans="1:4" ht="15.75" x14ac:dyDescent="0.25">
      <c r="A5" s="1"/>
      <c r="B5" s="16" t="s">
        <v>169</v>
      </c>
      <c r="C5" s="179" t="s">
        <v>42</v>
      </c>
      <c r="D5" s="3" t="s">
        <v>123</v>
      </c>
    </row>
    <row r="6" spans="1:4" ht="16.5" x14ac:dyDescent="0.3">
      <c r="A6" s="1"/>
      <c r="B6" s="175" t="s">
        <v>43</v>
      </c>
      <c r="C6" s="180">
        <v>6000</v>
      </c>
      <c r="D6" s="175" t="s">
        <v>182</v>
      </c>
    </row>
    <row r="7" spans="1:4" ht="16.5" x14ac:dyDescent="0.3">
      <c r="A7" s="1"/>
      <c r="B7" s="175"/>
      <c r="C7" s="180"/>
      <c r="D7" s="175"/>
    </row>
    <row r="8" spans="1:4" ht="16.5" x14ac:dyDescent="0.3">
      <c r="A8" s="1"/>
      <c r="B8" s="175" t="s">
        <v>45</v>
      </c>
      <c r="C8" s="180">
        <v>36183</v>
      </c>
      <c r="D8" s="175"/>
    </row>
    <row r="9" spans="1:4" ht="16.5" x14ac:dyDescent="0.3">
      <c r="A9" s="1"/>
      <c r="B9" s="175"/>
      <c r="C9" s="180"/>
      <c r="D9" s="175"/>
    </row>
    <row r="10" spans="1:4" ht="16.5" x14ac:dyDescent="0.3">
      <c r="A10" s="1"/>
      <c r="B10" s="175" t="s">
        <v>189</v>
      </c>
      <c r="C10" s="180">
        <v>1300</v>
      </c>
      <c r="D10" s="175" t="s">
        <v>192</v>
      </c>
    </row>
    <row r="11" spans="1:4" ht="16.5" x14ac:dyDescent="0.3">
      <c r="A11" s="1"/>
      <c r="B11" s="175" t="s">
        <v>49</v>
      </c>
      <c r="C11" s="180">
        <v>21000</v>
      </c>
      <c r="D11" s="175"/>
    </row>
    <row r="12" spans="1:4" ht="16.5" x14ac:dyDescent="0.3">
      <c r="A12" s="1"/>
      <c r="B12" s="175" t="s">
        <v>44</v>
      </c>
      <c r="C12" s="180">
        <v>1000</v>
      </c>
      <c r="D12" s="175" t="s">
        <v>184</v>
      </c>
    </row>
    <row r="13" spans="1:4" ht="16.5" x14ac:dyDescent="0.3">
      <c r="A13" s="1"/>
      <c r="B13" s="175" t="s">
        <v>60</v>
      </c>
      <c r="C13" s="180">
        <v>3000</v>
      </c>
      <c r="D13" s="175"/>
    </row>
    <row r="14" spans="1:4" ht="16.5" x14ac:dyDescent="0.3">
      <c r="A14" s="1"/>
      <c r="B14" s="175" t="s">
        <v>120</v>
      </c>
      <c r="C14" s="180">
        <v>1066</v>
      </c>
      <c r="D14" s="175" t="s">
        <v>191</v>
      </c>
    </row>
    <row r="15" spans="1:4" ht="16.5" x14ac:dyDescent="0.3">
      <c r="A15" s="23"/>
      <c r="B15" s="175" t="s">
        <v>156</v>
      </c>
      <c r="C15" s="181">
        <v>592</v>
      </c>
      <c r="D15" s="175" t="s">
        <v>161</v>
      </c>
    </row>
    <row r="16" spans="1:4" ht="16.5" x14ac:dyDescent="0.3">
      <c r="B16" s="175" t="s">
        <v>190</v>
      </c>
      <c r="C16" s="180">
        <v>2106</v>
      </c>
      <c r="D16" s="175" t="s">
        <v>181</v>
      </c>
    </row>
    <row r="17" spans="1:10" ht="16.5" x14ac:dyDescent="0.3">
      <c r="B17" s="175" t="s">
        <v>167</v>
      </c>
      <c r="C17" s="182">
        <v>250</v>
      </c>
      <c r="D17" s="175" t="s">
        <v>168</v>
      </c>
    </row>
    <row r="18" spans="1:10" ht="16.5" x14ac:dyDescent="0.3">
      <c r="B18" s="175" t="s">
        <v>183</v>
      </c>
      <c r="C18" s="182">
        <v>250</v>
      </c>
      <c r="D18" s="175" t="s">
        <v>179</v>
      </c>
    </row>
    <row r="19" spans="1:10" ht="16.5" x14ac:dyDescent="0.3">
      <c r="A19" s="23"/>
      <c r="B19" s="175" t="s">
        <v>193</v>
      </c>
      <c r="C19" s="183">
        <v>1693</v>
      </c>
      <c r="D19" s="175" t="s">
        <v>194</v>
      </c>
    </row>
    <row r="20" spans="1:10" ht="16.5" x14ac:dyDescent="0.3">
      <c r="A20" s="1"/>
      <c r="B20" s="175" t="s">
        <v>46</v>
      </c>
      <c r="C20" s="182">
        <v>1</v>
      </c>
      <c r="D20" s="175"/>
    </row>
    <row r="21" spans="1:10" ht="16.5" x14ac:dyDescent="0.3">
      <c r="A21" s="23"/>
      <c r="B21" s="175"/>
      <c r="C21" s="180"/>
      <c r="D21" s="175"/>
    </row>
    <row r="22" spans="1:10" ht="16.5" x14ac:dyDescent="0.3">
      <c r="A22" s="23"/>
      <c r="B22" s="175" t="s">
        <v>121</v>
      </c>
      <c r="C22" s="183">
        <v>2000</v>
      </c>
      <c r="D22" s="175" t="s">
        <v>124</v>
      </c>
    </row>
    <row r="23" spans="1:10" ht="16.5" x14ac:dyDescent="0.3">
      <c r="A23" s="23"/>
      <c r="B23" s="175"/>
      <c r="C23" s="183"/>
      <c r="D23" s="175"/>
      <c r="J23" s="3"/>
    </row>
    <row r="24" spans="1:10" ht="16.5" x14ac:dyDescent="0.3">
      <c r="B24" s="175" t="s">
        <v>186</v>
      </c>
      <c r="C24" s="183">
        <v>3000</v>
      </c>
      <c r="D24" s="175" t="s">
        <v>187</v>
      </c>
    </row>
    <row r="25" spans="1:10" s="127" customFormat="1" ht="16.5" x14ac:dyDescent="0.3">
      <c r="A25" s="127" t="s">
        <v>173</v>
      </c>
      <c r="B25" s="223" t="s">
        <v>335</v>
      </c>
      <c r="C25" s="224">
        <v>1000</v>
      </c>
      <c r="D25" s="223" t="s">
        <v>286</v>
      </c>
    </row>
    <row r="26" spans="1:10" s="127" customFormat="1" ht="16.5" x14ac:dyDescent="0.3">
      <c r="A26" s="127" t="s">
        <v>173</v>
      </c>
      <c r="B26" s="223" t="s">
        <v>287</v>
      </c>
      <c r="C26" s="225">
        <v>383</v>
      </c>
      <c r="D26" s="223" t="s">
        <v>286</v>
      </c>
    </row>
    <row r="27" spans="1:10" ht="17.25" thickBot="1" x14ac:dyDescent="0.35">
      <c r="A27" s="23"/>
      <c r="B27" s="175"/>
      <c r="C27" s="183"/>
      <c r="D27" s="175"/>
    </row>
    <row r="28" spans="1:10" ht="17.25" thickBot="1" x14ac:dyDescent="0.35">
      <c r="A28" s="23"/>
      <c r="B28" s="176" t="s">
        <v>122</v>
      </c>
      <c r="C28" s="185">
        <f>SUM(C6:C27)</f>
        <v>80824</v>
      </c>
      <c r="D28" s="175"/>
    </row>
    <row r="29" spans="1:10" ht="16.5" x14ac:dyDescent="0.3">
      <c r="A29" s="23"/>
      <c r="B29" s="175"/>
      <c r="C29" s="184"/>
      <c r="D29" s="175"/>
    </row>
    <row r="30" spans="1:10" ht="16.5" x14ac:dyDescent="0.3">
      <c r="B30" s="177" t="s">
        <v>336</v>
      </c>
      <c r="C30" s="184"/>
      <c r="D30" s="175"/>
    </row>
    <row r="31" spans="1:10" ht="16.5" x14ac:dyDescent="0.3">
      <c r="B31" s="175"/>
      <c r="C31" s="184"/>
      <c r="D31" s="175"/>
    </row>
    <row r="32" spans="1:10" ht="16.5" x14ac:dyDescent="0.3">
      <c r="B32" s="175"/>
      <c r="C32" s="183"/>
      <c r="D32" s="175"/>
    </row>
  </sheetData>
  <mergeCells count="2">
    <mergeCell ref="A1:D1"/>
    <mergeCell ref="A2:D2"/>
  </mergeCell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73FE-A087-49B2-A945-03541DD0EA94}">
  <dimension ref="A1"/>
  <sheetViews>
    <sheetView workbookViewId="0">
      <selection activeCell="M34" sqref="M3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ROUGHTON - ACCOUNTS 2025-2026</vt:lpstr>
      <vt:lpstr>ROUGHTON EXPENDITURE 2025-2026</vt:lpstr>
      <vt:lpstr>ROUGHTON INCOME 2025-2026</vt:lpstr>
      <vt:lpstr>Explanation 1.2</vt:lpstr>
      <vt:lpstr>EoY-BANK RECON</vt:lpstr>
      <vt:lpstr>RISK ASSESSMENT</vt:lpstr>
      <vt:lpstr>Asset List</vt:lpstr>
      <vt:lpstr>Sheet1</vt:lpstr>
      <vt:lpstr>'ROUGHTON EXPENDITURE 2025-2026'!Print_Area</vt:lpstr>
      <vt:lpstr>'ROUGHTON EXPENDITURE 2025-2026'!Print_Titles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Pugh</dc:creator>
  <cp:lastModifiedBy>Elaine Pugh</cp:lastModifiedBy>
  <cp:lastPrinted>2026-05-31T11:31:31Z</cp:lastPrinted>
  <dcterms:created xsi:type="dcterms:W3CDTF">2006-03-16T07:21:25Z</dcterms:created>
  <dcterms:modified xsi:type="dcterms:W3CDTF">2026-05-31T11:33:49Z</dcterms:modified>
</cp:coreProperties>
</file>