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0" firstSheet="1" windowHeight="8955" windowWidth="11355" xWindow="360" yWindow="120"/>
  </bookViews>
  <sheets>
    <sheet name="ROUGHTON - ACCOUNTS 2022-2023" sheetId="3" r:id="rId1"/>
    <sheet name="ROUGHTON INCOME 2022-2023" sheetId="2" r:id="rId2"/>
    <sheet name="ROUGHTON EXPENDITURE 2022-2023" sheetId="1" r:id="rId3"/>
    <sheet name="BANK RECONCILIATION" sheetId="5" r:id="rId4"/>
    <sheet name="RISK ASSESSMENT" sheetId="6" r:id="rId5"/>
    <sheet name="Asset List" sheetId="10" r:id="rId6"/>
    <sheet name="Explanation 1.2" sheetId="11" r:id="rId7"/>
  </sheets>
  <calcPr calcId="145621"/>
</workbook>
</file>

<file path=xl/sharedStrings.xml><?xml version="1.0" encoding="utf-8"?>
<sst xmlns="http://schemas.openxmlformats.org/spreadsheetml/2006/main" count="414" uniqueCount="309">
  <si>
    <t>DATE</t>
  </si>
  <si>
    <t>TO</t>
  </si>
  <si>
    <t>GRASS</t>
  </si>
  <si>
    <t>CUTTING</t>
  </si>
  <si>
    <t>S137</t>
  </si>
  <si>
    <t>VAT</t>
  </si>
  <si>
    <t>TOTAL</t>
  </si>
  <si>
    <t>TOTALS</t>
  </si>
  <si>
    <t>NO</t>
  </si>
  <si>
    <t>FROM</t>
  </si>
  <si>
    <t>PRECEPT</t>
  </si>
  <si>
    <t>OTHER</t>
  </si>
  <si>
    <t>INTEREST</t>
  </si>
  <si>
    <t>WAYLEAVE</t>
  </si>
  <si>
    <t>MAINT</t>
  </si>
  <si>
    <t>VILLAGE</t>
  </si>
  <si>
    <t>STAFF</t>
  </si>
  <si>
    <t>HALL</t>
  </si>
  <si>
    <t>HIRE</t>
  </si>
  <si>
    <t>INSURANCE</t>
  </si>
  <si>
    <t>BUS ACCT</t>
  </si>
  <si>
    <t>REFUND</t>
  </si>
  <si>
    <t>RECYLING</t>
  </si>
  <si>
    <t>CREDITS</t>
  </si>
  <si>
    <t>PAYMENTS</t>
  </si>
  <si>
    <t>GRANTS/</t>
  </si>
  <si>
    <t>DONATIONS</t>
  </si>
  <si>
    <t>ROUGHTON PARISH COUNCIL</t>
  </si>
  <si>
    <t>Summary Receipts &amp; Payments Account</t>
  </si>
  <si>
    <t>Receipts</t>
  </si>
  <si>
    <t>Precept</t>
  </si>
  <si>
    <t>Interest on Investments</t>
  </si>
  <si>
    <t>Recycling Credits</t>
  </si>
  <si>
    <t>Wayleave Payments</t>
  </si>
  <si>
    <t>Miscellaneous</t>
  </si>
  <si>
    <t>Grants</t>
  </si>
  <si>
    <t>Total Receipts</t>
  </si>
  <si>
    <t>Payments</t>
  </si>
  <si>
    <t>Staff Costs</t>
  </si>
  <si>
    <t>Administration</t>
  </si>
  <si>
    <t>Hall Hire</t>
  </si>
  <si>
    <t xml:space="preserve">Village Maintenance </t>
  </si>
  <si>
    <t xml:space="preserve">Section 137 </t>
  </si>
  <si>
    <t xml:space="preserve">Insurance </t>
  </si>
  <si>
    <t>Grants/Donations</t>
  </si>
  <si>
    <t>Total Payments</t>
  </si>
  <si>
    <r>
      <t>Less</t>
    </r>
    <r>
      <rPr>
        <rFont val="Times New Roman"/>
        <family val="1"/>
        <color rgb="FF000000"/>
        <sz val="12"/>
      </rPr>
      <t xml:space="preserve"> Total Payments</t>
    </r>
  </si>
  <si>
    <t>These cumulative funds are represented by:</t>
  </si>
  <si>
    <r>
      <t>The above statement represents the financial</t>
    </r>
    <r>
      <rPr>
        <rFont val="Times New Roman"/>
        <family val="1"/>
        <b/>
        <color rgb="FF000000"/>
        <sz val="12"/>
      </rPr>
      <t xml:space="preserve"> </t>
    </r>
    <r>
      <rPr>
        <rFont val="Times New Roman"/>
        <family val="1"/>
        <color rgb="FF000000"/>
        <sz val="12"/>
      </rPr>
      <t xml:space="preserve">position of the authority at </t>
    </r>
  </si>
  <si>
    <t>Value (£)</t>
  </si>
  <si>
    <t xml:space="preserve">Bridge on Common </t>
  </si>
  <si>
    <t>Seat at the Knoll</t>
  </si>
  <si>
    <t>Playground Equipment</t>
  </si>
  <si>
    <t>The Common</t>
  </si>
  <si>
    <t>Miscellaneous (other)</t>
  </si>
  <si>
    <t>£</t>
  </si>
  <si>
    <t>Receipts and Payments Summary</t>
  </si>
  <si>
    <t>Brick Built Bus Shelters (2)</t>
  </si>
  <si>
    <t>VAT to reclaim</t>
  </si>
  <si>
    <t xml:space="preserve">VAT Repayment </t>
  </si>
  <si>
    <t>ADMIN/</t>
  </si>
  <si>
    <t>EXPENSES</t>
  </si>
  <si>
    <t>SALARY</t>
  </si>
  <si>
    <t>____________________________________________________</t>
  </si>
  <si>
    <t>______________________________</t>
  </si>
  <si>
    <t>Signed - Chairman                   Date</t>
  </si>
  <si>
    <t>Signed - RFO</t>
  </si>
  <si>
    <t>Date</t>
  </si>
  <si>
    <t>Village Sign</t>
  </si>
  <si>
    <t>Bank reconciliation</t>
  </si>
  <si>
    <t>Prepared by: Elaine Pugh - Clerk and RFO</t>
  </si>
  <si>
    <t>CASH BOOK</t>
  </si>
  <si>
    <t>HMRC</t>
  </si>
  <si>
    <t>Insured</t>
  </si>
  <si>
    <t>Risk</t>
  </si>
  <si>
    <t>Action</t>
  </si>
  <si>
    <t>Completed</t>
  </si>
  <si>
    <t>Roughton Common</t>
  </si>
  <si>
    <t>Y</t>
  </si>
  <si>
    <t>Low</t>
  </si>
  <si>
    <t>Ensure mowed regularly and moles deterred</t>
  </si>
  <si>
    <t>Benches on Common</t>
  </si>
  <si>
    <t>Trees on Common</t>
  </si>
  <si>
    <t>N/a</t>
  </si>
  <si>
    <t>Tree surgeon to assess</t>
  </si>
  <si>
    <t>Common invasion by Travellers</t>
  </si>
  <si>
    <t>Medium</t>
  </si>
  <si>
    <t>Notices to be placed onto Common</t>
  </si>
  <si>
    <t>Actioned and installed</t>
  </si>
  <si>
    <t>Play Equipment on Common</t>
  </si>
  <si>
    <t>Notice boards</t>
  </si>
  <si>
    <t>None</t>
  </si>
  <si>
    <t>Bus Shelters</t>
  </si>
  <si>
    <t>Hit twice and repaired monitor situation</t>
  </si>
  <si>
    <t>Objection to Parish Council Accounts</t>
  </si>
  <si>
    <t>No</t>
  </si>
  <si>
    <t>Retain substantial funding to pay for Auditor's fees</t>
  </si>
  <si>
    <t>Unreasonably Persistent Complainer</t>
  </si>
  <si>
    <t>Maintain register of complaints/contacts</t>
  </si>
  <si>
    <t>Exposure to high annual auditor cost</t>
  </si>
  <si>
    <t>Maintain high reserves to accommodate costs</t>
  </si>
  <si>
    <t>High reserves maintained</t>
  </si>
  <si>
    <t>Fidelity guarantee</t>
  </si>
  <si>
    <t>Yes</t>
  </si>
  <si>
    <t>Ensure insurance policy in place and meets reserves</t>
  </si>
  <si>
    <t>In place</t>
  </si>
  <si>
    <t>Cheque Fraud</t>
  </si>
  <si>
    <t>Councillor's to check invoices</t>
  </si>
  <si>
    <t>Checked regularly</t>
  </si>
  <si>
    <t>Cheque signing</t>
  </si>
  <si>
    <t>To be signed by 2 Members</t>
  </si>
  <si>
    <t>Bi-monthly</t>
  </si>
  <si>
    <t>Payments to HMRC</t>
  </si>
  <si>
    <t>Clerk to ensure paid and provide payslips</t>
  </si>
  <si>
    <t>Reported regularly</t>
  </si>
  <si>
    <t>Income</t>
  </si>
  <si>
    <t>Clerk to ensure all income is accounted for</t>
  </si>
  <si>
    <t>Clerk</t>
  </si>
  <si>
    <t>VAT return</t>
  </si>
  <si>
    <t>To be undertaken in May</t>
  </si>
  <si>
    <t>Asset register</t>
  </si>
  <si>
    <t>Reviewed annually in May</t>
  </si>
  <si>
    <t>Council insurance</t>
  </si>
  <si>
    <t>N/A</t>
  </si>
  <si>
    <t>Ensure insurance policy in place</t>
  </si>
  <si>
    <t>Prepared by Elaine Pugh</t>
  </si>
  <si>
    <t>Lloyds Treasurers Account</t>
  </si>
  <si>
    <t>Lloyds Business Access</t>
  </si>
  <si>
    <t>Yes by Kevin Richardson</t>
  </si>
  <si>
    <t>Moles on Roughton Common</t>
  </si>
  <si>
    <t xml:space="preserve">Trip Hazard </t>
  </si>
  <si>
    <t>Elaine Pugh</t>
  </si>
  <si>
    <t>Kevin Richardson</t>
  </si>
  <si>
    <t>Play Inspection - repairs undertaken</t>
  </si>
  <si>
    <t xml:space="preserve">ASSET   </t>
  </si>
  <si>
    <t>Petty cash float (not applicable)</t>
  </si>
  <si>
    <t>The net balances reconcile to the Cash Book (receipts and payments) for the year as follows:</t>
  </si>
  <si>
    <t>4 Wooden Seats/benches</t>
  </si>
  <si>
    <t>Defibrillator at New Inn</t>
  </si>
  <si>
    <t>TOTAL OF ASSETS</t>
  </si>
  <si>
    <t>Notes</t>
  </si>
  <si>
    <t>Purchased November 2014</t>
  </si>
  <si>
    <t>Explanation of variances</t>
  </si>
  <si>
    <t>Attachment 1.2</t>
  </si>
  <si>
    <t>Name of Council:</t>
  </si>
  <si>
    <t>Explanations for variance of more than 15% (and over £200) for individual boxes in Section 1</t>
  </si>
  <si>
    <t>Variance</t>
  </si>
  <si>
    <t>Detailed explanation of variance (with amounts to nearest £10)</t>
  </si>
  <si>
    <t>Section 1</t>
  </si>
  <si>
    <t>(+/-) £</t>
  </si>
  <si>
    <t>Box 1</t>
  </si>
  <si>
    <t>Balances carried forward</t>
  </si>
  <si>
    <t>Box 2</t>
  </si>
  <si>
    <t>Box 3</t>
  </si>
  <si>
    <t>Other Income</t>
  </si>
  <si>
    <t>Box 4</t>
  </si>
  <si>
    <t>Staff costs</t>
  </si>
  <si>
    <t>Box 5</t>
  </si>
  <si>
    <t>Loan interest/</t>
  </si>
  <si>
    <t>NIL</t>
  </si>
  <si>
    <t>£NIL</t>
  </si>
  <si>
    <t>capital</t>
  </si>
  <si>
    <t>Box 6</t>
  </si>
  <si>
    <t>Other payments</t>
  </si>
  <si>
    <t xml:space="preserve">Box 7 </t>
  </si>
  <si>
    <t>Box 9</t>
  </si>
  <si>
    <t>Fixed assets &amp; Long term assets</t>
  </si>
  <si>
    <t>Box 10</t>
  </si>
  <si>
    <t>Total Borrowings</t>
  </si>
  <si>
    <t>Nil</t>
  </si>
  <si>
    <t>£Nil</t>
  </si>
  <si>
    <t>Earmarked reserves at year end:</t>
  </si>
  <si>
    <t>The Play Inspection Company</t>
  </si>
  <si>
    <t>DT Overton</t>
  </si>
  <si>
    <t>except where there are "compensating" variances which leave a box relatively unchanged.</t>
  </si>
  <si>
    <t>New notice board at Mill Lane</t>
  </si>
  <si>
    <t>New footpath notice board at School</t>
  </si>
  <si>
    <t>2 newly replaced in 2017</t>
  </si>
  <si>
    <t>Controlled by Mr Overton</t>
  </si>
  <si>
    <t>Monitored and checked regularly</t>
  </si>
  <si>
    <t>Funds retained</t>
  </si>
  <si>
    <t xml:space="preserve">Monitored   </t>
  </si>
  <si>
    <t>Purchased May 17</t>
  </si>
  <si>
    <t>Purchased November 2017</t>
  </si>
  <si>
    <t>Current Account - Lloyds</t>
  </si>
  <si>
    <t>Additional repairs undertaken</t>
  </si>
  <si>
    <t>NCC - Bottle bank reclaim</t>
  </si>
  <si>
    <t>NNDC - Precept 1st tranche</t>
  </si>
  <si>
    <t xml:space="preserve">BT Openreach </t>
  </si>
  <si>
    <t>HMRC - VAT refund</t>
  </si>
  <si>
    <t>New bench replaced outside Roughton New Inn</t>
  </si>
  <si>
    <t>Purchased  - May 2019</t>
  </si>
  <si>
    <t>Notice Boards x 3</t>
  </si>
  <si>
    <t>The following assets are held:</t>
  </si>
  <si>
    <t>NNDC - Precept 2nd tranche</t>
  </si>
  <si>
    <t>NNDC - bin emptying</t>
  </si>
  <si>
    <t>NCC - grass cutting</t>
  </si>
  <si>
    <t>Mr Cheney</t>
  </si>
  <si>
    <t>Roughton Village Hall</t>
  </si>
  <si>
    <t>One bench destroyed - removed and reinstated</t>
  </si>
  <si>
    <t>Business Saver - Lloyds</t>
  </si>
  <si>
    <t>ICO</t>
  </si>
  <si>
    <t xml:space="preserve">Grass Cutting incl verge cutting </t>
  </si>
  <si>
    <t>We are still aware of the possible risk of the</t>
  </si>
  <si>
    <t>objection to the Council's Accounts however, this</t>
  </si>
  <si>
    <t>has now been reduced to low/medium.  This has</t>
  </si>
  <si>
    <t>enabled the Council to invest in Highways projects.</t>
  </si>
  <si>
    <t xml:space="preserve">We are still waiting for the gifting of the wetland </t>
  </si>
  <si>
    <t>habitat and this is a number of years away.</t>
  </si>
  <si>
    <t>Mr Cheney (handyman)</t>
  </si>
  <si>
    <t>Countrystyle recycling</t>
  </si>
  <si>
    <t>06.09.21</t>
  </si>
  <si>
    <t>Mr Overton (moles)</t>
  </si>
  <si>
    <t>Mr G Cheney</t>
  </si>
  <si>
    <t>Outstanding cheques - Nil</t>
  </si>
  <si>
    <t>2021/2022</t>
  </si>
  <si>
    <t>The balances carried forward are slightly improved</t>
  </si>
  <si>
    <t>Reserves are held high due to the medium risk from a resident in connection with the</t>
  </si>
  <si>
    <t>accounts and a possible audit complaint.</t>
  </si>
  <si>
    <t>Works completed</t>
  </si>
  <si>
    <t>Purchased 2022</t>
  </si>
  <si>
    <t>ROUGHTON PARISH COUNCIL - INCOME 1st APRIL 2022 - 1st APRIL 2023</t>
  </si>
  <si>
    <t>ROUGHTON PARISH COUNCIL - EXPENDITURE 1st April 2022- 31st Mach 2023</t>
  </si>
  <si>
    <t>Ros Calvert -internal auditor</t>
  </si>
  <si>
    <t>Gary Cheney (caretaker)</t>
  </si>
  <si>
    <t>Gallagher Insurance</t>
  </si>
  <si>
    <t xml:space="preserve">HMRC </t>
  </si>
  <si>
    <t xml:space="preserve">CT Baker </t>
  </si>
  <si>
    <t>DT Overton (moles Feb-March)</t>
  </si>
  <si>
    <t>NPTS Membership</t>
  </si>
  <si>
    <t>Jubilee Event - Ann Arrow</t>
  </si>
  <si>
    <t>23.05.22</t>
  </si>
  <si>
    <t>25.04.22</t>
  </si>
  <si>
    <t>16.05.22</t>
  </si>
  <si>
    <r>
      <t>For The Year Ending 31</t>
    </r>
    <r>
      <rPr>
        <rFont val="Times New Roman"/>
        <family val="1"/>
        <b/>
        <color rgb="FF000000"/>
        <sz val="12"/>
        <vertAlign val="superscript"/>
      </rPr>
      <t>st</t>
    </r>
    <r>
      <rPr>
        <rFont val="Times New Roman"/>
        <family val="1"/>
        <b/>
        <color rgb="FF000000"/>
        <sz val="12"/>
      </rPr>
      <t xml:space="preserve"> March </t>
    </r>
    <r>
      <rPr>
        <rFont val="Times New Roman"/>
        <family val="1"/>
        <b/>
        <color rgb="FFFF0000"/>
        <sz val="12"/>
      </rPr>
      <t>2023</t>
    </r>
  </si>
  <si>
    <t>C/F 2023/2024</t>
  </si>
  <si>
    <r>
      <t>Balance at 1st April</t>
    </r>
    <r>
      <rPr>
        <rFont val="Times New Roman"/>
        <family val="1"/>
        <color rgb="FFFF0000"/>
        <sz val="12"/>
      </rPr>
      <t xml:space="preserve"> 2023</t>
    </r>
  </si>
  <si>
    <r>
      <t>31</t>
    </r>
    <r>
      <rPr>
        <rFont val="Times New Roman"/>
        <family val="1"/>
        <color rgb="FFFF0000"/>
        <sz val="12"/>
        <vertAlign val="superscript"/>
      </rPr>
      <t xml:space="preserve">st  </t>
    </r>
    <r>
      <rPr>
        <rFont val="Times New Roman"/>
        <family val="1"/>
        <color rgb="FFFF0000"/>
        <sz val="12"/>
      </rPr>
      <t xml:space="preserve">March 2023 </t>
    </r>
    <r>
      <rPr>
        <rFont val="Times New Roman"/>
        <family val="1"/>
        <color rgb="FF000000"/>
        <sz val="12"/>
      </rPr>
      <t>and reflects its receipts and payments during the financial year.</t>
    </r>
  </si>
  <si>
    <t>04.07.22</t>
  </si>
  <si>
    <t>NARS (Donation)</t>
  </si>
  <si>
    <t>23.06.22</t>
  </si>
  <si>
    <t>20.07.22</t>
  </si>
  <si>
    <t>07.09.22</t>
  </si>
  <si>
    <t>30.09.22</t>
  </si>
  <si>
    <t>02.11.22</t>
  </si>
  <si>
    <t>NCC (repayment)</t>
  </si>
  <si>
    <t>Grounds Care Group</t>
  </si>
  <si>
    <t>MK Gardening</t>
  </si>
  <si>
    <t>02.08.22</t>
  </si>
  <si>
    <t>09.01.23</t>
  </si>
  <si>
    <t>D/D</t>
  </si>
  <si>
    <t>Royal British Legion</t>
  </si>
  <si>
    <t>NCC - Parish Partnership (in error to pc)</t>
  </si>
  <si>
    <t>Donation from Jubilee Committee - village benches</t>
  </si>
  <si>
    <t>30.11.22</t>
  </si>
  <si>
    <t>Glasdon (Benches)</t>
  </si>
  <si>
    <t>Fenland Leisure</t>
  </si>
  <si>
    <t>6.03.23</t>
  </si>
  <si>
    <t>06.03.23</t>
  </si>
  <si>
    <t>Elaine Pugh + Countrystyle+Bakers</t>
  </si>
  <si>
    <t>David Musson (reimbursed to Clerk)</t>
  </si>
  <si>
    <t>For The Year Ending 31st March 2023</t>
  </si>
  <si>
    <t>Balance per bank statements as at 31 March 2023</t>
  </si>
  <si>
    <t>Net balances as at 31st March 2023</t>
  </si>
  <si>
    <t>Unbanked cash at 31st March 2023</t>
  </si>
  <si>
    <t>Less any unpresented cheques at 31st March 2023 - none</t>
  </si>
  <si>
    <t>Opening Balance 1st April 2022</t>
  </si>
  <si>
    <t>Add: Receipts in the year 2022/2023</t>
  </si>
  <si>
    <t>Less: Payments in the 2022/2023</t>
  </si>
  <si>
    <t>Closing balance per cash book 2023</t>
  </si>
  <si>
    <t>(receipts and payments book) as at 31st March 2023</t>
  </si>
  <si>
    <t>2022/2023</t>
  </si>
  <si>
    <t>Balances carried forward were slightly</t>
  </si>
  <si>
    <t>increased over 21/22 due to the marginal increase</t>
  </si>
  <si>
    <t>in the precept.</t>
  </si>
  <si>
    <t>The Council increased the Precept by £250 to</t>
  </si>
  <si>
    <t>be prepared for inflation and ongoing costs/projects.</t>
  </si>
  <si>
    <t>+£250</t>
  </si>
  <si>
    <t>This is slightly distorted due to the error by NCC</t>
  </si>
  <si>
    <t>in paying £5,150 into the Council's Account which</t>
  </si>
  <si>
    <t>was returned to them. We also had a contribution of</t>
  </si>
  <si>
    <t>£1,743 for 3 new benches.</t>
  </si>
  <si>
    <t>Less hours worked</t>
  </si>
  <si>
    <t>Repayment to NCC £5,150 and purchase of 3 new</t>
  </si>
  <si>
    <t xml:space="preserve">benches £2,106.  All other expenditure remained </t>
  </si>
  <si>
    <t>Lloyds - interest April/March</t>
  </si>
  <si>
    <t>31.03.23</t>
  </si>
  <si>
    <t>Date: April 2023</t>
  </si>
  <si>
    <t>ROUGHTON PARISH COUNCIL - RISK ASSESSMENT 2022-2023</t>
  </si>
  <si>
    <t>Updated April 2023</t>
  </si>
  <si>
    <t>With Gallagher</t>
  </si>
  <si>
    <t>Glasdon benches x 3 to be installed at 2.4.23</t>
  </si>
  <si>
    <t>Purchased 06.03.23</t>
  </si>
  <si>
    <t>-£111</t>
  </si>
  <si>
    <t>+£989</t>
  </si>
  <si>
    <t>+£6926</t>
  </si>
  <si>
    <t>+£7262</t>
  </si>
  <si>
    <t>as usual.</t>
  </si>
  <si>
    <t>+£1,014</t>
  </si>
  <si>
    <t>due to the increasein the Precept in 22-23.</t>
  </si>
  <si>
    <t>£2,169 is held as general reserves.  For 23/24 we have earmarked £2,000 towards the NCC Partnership Fund for White Entrance Gates.</t>
  </si>
  <si>
    <t>+£2,106</t>
  </si>
  <si>
    <t>Assets have increased due to the purchase of 3 community benches - cost £2,106.</t>
  </si>
  <si>
    <r>
      <t>Asset List for the year ended 31</t>
    </r>
    <r>
      <rPr>
        <rFont val="Times New Roman"/>
        <family val="1"/>
        <b/>
        <color rgb="FF000000"/>
        <sz val="12"/>
        <u val="single"/>
        <vertAlign val="superscript"/>
      </rPr>
      <t>st</t>
    </r>
    <r>
      <rPr>
        <rFont val="Times New Roman"/>
        <family val="1"/>
        <b/>
        <color rgb="FF000000"/>
        <sz val="12"/>
        <u val="single"/>
      </rPr>
      <t xml:space="preserve"> March 2023</t>
    </r>
  </si>
  <si>
    <t>increased to 6k for repairs/damage</t>
  </si>
  <si>
    <t>increased to 16k for repair/damage</t>
  </si>
  <si>
    <t xml:space="preserve">Bench replaced outside petrol </t>
  </si>
  <si>
    <t>Repaired April 23</t>
  </si>
  <si>
    <t>Reviewed April 2023</t>
  </si>
  <si>
    <t>For The Year Ending 31st March 2023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</si>
</sst>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9" mc:Ignorable="x14ac">
  <numFmts count="12">
    <numFmt numFmtId="5" formatCode="&quot;$&quot;#,##0_);(&quot;$&quot;#,##0)"/>
    <numFmt numFmtId="6" formatCode="&quot;$&quot;#,##0_);[Red](&quot;$&quot;#,##0)"/>
    <numFmt numFmtId="7" formatCode="&quot;£&quot;#,##0.00;\-&quot;£&quot;#,##0.00"/>
    <numFmt numFmtId="8" formatCode="&quot;£&quot;#,##0.00;[Red]\-&quot;£&quot;#,##0.00"/>
    <numFmt numFmtId="41" formatCode="_(* #,##0_);_(* (#,##0);_(* &quot;-&quot;_);_(@_)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64" formatCode="dd/mm/yy;@"/>
    <numFmt numFmtId="165" formatCode="d/m/yy;@"/>
    <numFmt numFmtId="166" formatCode="#,##0.00_ ;\-#,##0.00\ "/>
    <numFmt numFmtId="167" formatCode="_-* #,##0_-;\-* #,##0_-;_-* &quot;-&quot;??_-;_-@_-"/>
  </numFmts>
  <fonts count="28">
    <font>
      <name val="Arial"/>
      <color rgb="FF000000"/>
      <sz val="10"/>
    </font>
    <font>
      <name val="Arial"/>
      <family val="2"/>
      <color rgb="FF000000"/>
      <sz val="10"/>
    </font>
    <font>
      <name val="Arial"/>
      <family val="2"/>
      <color rgb="FF000000"/>
      <sz val="8"/>
    </font>
    <font>
      <name val="Arial"/>
      <family val="2"/>
      <b/>
      <color rgb="FF000000"/>
      <sz val="10"/>
    </font>
    <font>
      <name val="Arial"/>
      <family val="2"/>
      <b/>
      <color rgb="FF000000"/>
      <sz val="10"/>
    </font>
    <font>
      <name val="Times New Roman"/>
      <family val="1"/>
      <color rgb="FF000000"/>
      <sz val="12"/>
    </font>
    <font>
      <name val="Times New Roman"/>
      <family val="1"/>
      <b/>
      <color rgb="FF000000"/>
      <sz val="12"/>
    </font>
    <font>
      <name val="Times New Roman"/>
      <family val="1"/>
      <b/>
      <color rgb="FF000000"/>
      <sz val="16"/>
    </font>
    <font>
      <name val="Times New Roman"/>
      <family val="1"/>
      <color rgb="FF000000"/>
      <sz val="12"/>
      <u val="single"/>
    </font>
    <font>
      <name val="Times New Roman"/>
      <family val="1"/>
      <b/>
      <color rgb="FF000000"/>
      <sz val="12"/>
      <u val="single"/>
    </font>
    <font>
      <name val="Times New Roman"/>
      <family val="1"/>
      <b/>
      <color rgb="FF000000"/>
      <sz val="12"/>
      <u val="single"/>
      <vertAlign val="superscript"/>
    </font>
    <font>
      <name val="Times New Roman"/>
      <family val="1"/>
      <b/>
      <color rgb="FF000000"/>
      <sz val="11"/>
    </font>
    <font>
      <name val="Times New Roman"/>
      <family val="1"/>
      <b/>
      <color rgb="FF000000"/>
      <sz val="12"/>
      <vertAlign val="superscript"/>
    </font>
    <font>
      <name val="Times New Roman"/>
      <family val="1"/>
      <color rgb="FFFF0000"/>
      <sz val="12"/>
    </font>
    <font>
      <name val="Times New Roman"/>
      <family val="1"/>
      <b/>
      <color rgb="FFFF0000"/>
      <sz val="12"/>
    </font>
    <font>
      <name val="Times New Roman"/>
      <family val="1"/>
      <b/>
      <color rgb="FFFF00FF"/>
      <sz val="12"/>
    </font>
    <font>
      <name val="Arial"/>
      <family val="2"/>
      <b/>
      <color rgb="FFFF00FF"/>
      <sz val="10"/>
    </font>
    <font>
      <name val="Times New Roman"/>
      <family val="1"/>
      <color rgb="FFFF0000"/>
      <sz val="12"/>
      <vertAlign val="superscript"/>
    </font>
    <font>
      <name val="Arial"/>
      <family val="2"/>
      <color rgb="FF000000"/>
      <sz val="10"/>
    </font>
    <font>
      <name val="Arial"/>
      <family val="2"/>
      <b/>
      <color rgb="FF993366"/>
      <sz val="10"/>
    </font>
    <font>
      <name val="Arial"/>
      <family val="2"/>
      <color rgb="FF000000"/>
      <sz val="10"/>
    </font>
    <font>
      <name val="Times New Roman"/>
      <family val="1"/>
      <color rgb="FF000000"/>
      <sz val="10"/>
    </font>
    <font>
      <name val="Arial"/>
      <family val="2"/>
      <color rgb="FF000000"/>
      <sz val="10"/>
    </font>
    <font>
      <name val="Arial"/>
      <family val="2"/>
      <i/>
      <color rgb="FF000000"/>
      <sz val="10"/>
    </font>
    <font>
      <name val="Arial"/>
      <family val="2"/>
      <b/>
      <color rgb="FFFF0000"/>
      <sz val="10"/>
    </font>
    <font>
      <name val="Arial"/>
      <family val="2"/>
      <color rgb="FFFF0000"/>
      <sz val="10"/>
    </font>
    <font>
      <name val="Arial"/>
      <family val="2"/>
      <color rgb="FF00B050"/>
      <sz val="10"/>
    </font>
    <font>
      <name val="Arial"/>
      <family val="2"/>
      <color rgb="FF000000"/>
      <sz val="10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</fills>
  <borders count="46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double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medium"/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medium"/>
      <diagonal style="none">
        <color rgb="FF000000"/>
      </diagonal>
    </border>
    <border>
      <left style="medium"/>
      <right style="none">
        <color rgb="FF000000"/>
      </right>
      <top style="medium"/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/>
      <diagonal style="none">
        <color rgb="FF000000"/>
      </diagonal>
    </border>
    <border>
      <left style="medium"/>
      <right style="medium"/>
      <top style="medium"/>
      <bottom style="medium"/>
      <diagonal style="none">
        <color rgb="FF000000"/>
      </diagonal>
    </border>
    <border>
      <left style="medium"/>
      <right style="medium"/>
      <top style="medium"/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thin"/>
      <top style="none">
        <color rgb="FF000000"/>
      </top>
      <bottom style="thin"/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medium"/>
      <right style="none">
        <color rgb="FF000000"/>
      </right>
      <top style="medium"/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medium"/>
      <diagonal style="none">
        <color rgb="FF000000"/>
      </diagonal>
    </border>
    <border>
      <left style="none">
        <color rgb="FF000000"/>
      </left>
      <right style="medium"/>
      <top style="medium"/>
      <bottom style="medium"/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  <border>
      <left style="medium"/>
      <right style="medium"/>
      <top style="thin"/>
      <bottom style="medium"/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thin"/>
      <bottom style="thin"/>
      <diagonal style="none">
        <color rgb="FF000000"/>
      </diagonal>
    </border>
    <border>
      <left style="thin"/>
      <right style="none">
        <color rgb="FF000000"/>
      </right>
      <top style="medium"/>
      <bottom style="medium"/>
      <diagonal style="none">
        <color rgb="FF000000"/>
      </diagonal>
    </border>
    <border>
      <left style="medium"/>
      <right style="thin"/>
      <top style="thin"/>
      <bottom style="thin"/>
      <diagonal style="none">
        <color rgb="FF000000"/>
      </diagonal>
    </border>
    <border>
      <left style="medium"/>
      <right style="thin"/>
      <top style="thin"/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/>
      <diagonal style="none">
        <color rgb="FF000000"/>
      </diagonal>
    </border>
    <border>
      <left style="medium"/>
      <right style="thin"/>
      <top style="none">
        <color rgb="FF000000"/>
      </top>
      <bottom style="thin"/>
      <diagonal style="none">
        <color rgb="FF000000"/>
      </diagonal>
    </border>
    <border>
      <left style="medium"/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medium"/>
      <diagonal style="none">
        <color rgb="FF000000"/>
      </diagonal>
    </border>
    <border>
      <left style="thin"/>
      <right style="medium"/>
      <top style="thin"/>
      <bottom style="thin"/>
      <diagonal style="none">
        <color rgb="FF000000"/>
      </diagonal>
    </border>
    <border>
      <left style="medium"/>
      <right style="thin"/>
      <top style="medium"/>
      <bottom style="thin"/>
      <diagonal style="none">
        <color rgb="FF000000"/>
      </diagonal>
    </border>
    <border>
      <left style="thin"/>
      <right style="thin"/>
      <top style="medium"/>
      <bottom style="thin"/>
      <diagonal style="none">
        <color rgb="FF000000"/>
      </diagonal>
    </border>
    <border>
      <left style="none">
        <color rgb="FF000000"/>
      </left>
      <right style="thin"/>
      <top style="medium"/>
      <bottom style="thin"/>
      <diagonal style="none">
        <color rgb="FF000000"/>
      </diagonal>
    </border>
    <border>
      <left style="thin"/>
      <right style="none">
        <color rgb="FF000000"/>
      </right>
      <top style="medium"/>
      <bottom style="thin"/>
      <diagonal style="none">
        <color rgb="FF000000"/>
      </diagonal>
    </border>
    <border>
      <left style="thin"/>
      <right style="medium"/>
      <top style="medium"/>
      <bottom style="thin"/>
      <diagonal style="none">
        <color rgb="FF000000"/>
      </diagonal>
    </border>
    <border>
      <left style="thin"/>
      <right style="medium"/>
      <top style="thin"/>
      <bottom style="medium"/>
      <diagonal style="none">
        <color rgb="FF000000"/>
      </diagonal>
    </border>
  </borders>
  <cellStyleXfs count="2">
    <xf numFmtId="0" fontId="0" fillId="0" borderId="0" xfId="0"/>
    <xf numFmtId="43" fontId="1" fillId="0" borderId="0" xfId="0" applyNumberFormat="1" applyFont="1"/>
  </cellStyleXfs>
  <cellXfs count="283">
    <xf numFmtId="0" fontId="0" fillId="0" borderId="0" xfId="0"/>
    <xf numFmtId="2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0" borderId="1" xfId="0" applyFont="1" applyBorder="1"/>
    <xf numFmtId="0" fontId="1" fillId="0" borderId="0" xfId="0" applyFont="1"/>
    <xf numFmtId="43" fontId="0" fillId="0" borderId="0" xfId="0" applyNumberFormat="1"/>
    <xf numFmtId="7" fontId="0" fillId="0" borderId="0" xfId="0" applyNumberFormat="1"/>
    <xf numFmtId="44" fontId="0" fillId="0" borderId="0" xfId="0" applyNumberFormat="1"/>
    <xf numFmtId="0" fontId="0" fillId="0" borderId="2" xfId="0" applyBorder="1"/>
    <xf numFmtId="2" fontId="0" fillId="0" borderId="2" xfId="0" applyNumberFormat="1" applyBorder="1"/>
    <xf numFmtId="0" fontId="0" fillId="0" borderId="0" xfId="0"/>
    <xf numFmtId="2" fontId="0" fillId="0" borderId="0" xfId="0" applyNumberFormat="1"/>
    <xf numFmtId="43" fontId="0" fillId="0" borderId="0" xfId="0" applyNumberFormat="1"/>
    <xf numFmtId="0" fontId="7" fillId="0" borderId="0" xfId="0" applyFont="1" applyAlignment="1">
      <alignment horizontal="center"/>
    </xf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5" fillId="0" borderId="0" xfId="0" applyNumberFormat="1" applyFont="1"/>
    <xf numFmtId="2" fontId="6" fillId="0" borderId="0" xfId="0" applyNumberFormat="1" applyFont="1" applyAlignment="1">
      <alignment horizontal="left" indent="4"/>
    </xf>
    <xf numFmtId="2" fontId="9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/>
    <xf numFmtId="0" fontId="4" fillId="0" borderId="0" xfId="0" applyFont="1"/>
    <xf numFmtId="0" fontId="1" fillId="0" borderId="0" xfId="0" applyFont="1"/>
    <xf numFmtId="43" fontId="0" fillId="0" borderId="0" xfId="0" applyNumberFormat="1"/>
    <xf numFmtId="43" fontId="5" fillId="0" borderId="0" xfId="0" applyNumberFormat="1" applyFont="1"/>
    <xf numFmtId="43" fontId="3" fillId="0" borderId="6" xfId="0" applyNumberFormat="1" applyFont="1" applyBorder="1"/>
    <xf numFmtId="0" fontId="14" fillId="0" borderId="0" xfId="0" applyFont="1"/>
    <xf numFmtId="14" fontId="14" fillId="0" borderId="0" xfId="0" applyNumberFormat="1" applyFont="1"/>
    <xf numFmtId="0" fontId="15" fillId="0" borderId="0" xfId="0" applyFont="1"/>
    <xf numFmtId="0" fontId="16" fillId="0" borderId="0" xfId="0" applyFont="1"/>
    <xf numFmtId="2" fontId="13" fillId="0" borderId="0" xfId="0" applyNumberFormat="1" applyFont="1"/>
    <xf numFmtId="43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43" fontId="0" fillId="0" borderId="2" xfId="0" applyNumberFormat="1" applyBorder="1" applyAlignment="1">
      <alignment horizontal="center"/>
    </xf>
    <xf numFmtId="7" fontId="0" fillId="0" borderId="2" xfId="0" applyNumberFormat="1" applyBorder="1" applyAlignment="1">
      <alignment horizontal="center"/>
    </xf>
    <xf numFmtId="2" fontId="2" fillId="0" borderId="0" xfId="0" applyNumberFormat="1" applyFont="1"/>
    <xf numFmtId="7" fontId="0" fillId="0" borderId="0" xfId="0" applyNumberFormat="1"/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3" fontId="4" fillId="0" borderId="0" xfId="0" applyNumberFormat="1" applyFont="1"/>
    <xf numFmtId="43" fontId="6" fillId="0" borderId="0" xfId="0" applyNumberFormat="1" applyFont="1"/>
    <xf numFmtId="43" fontId="1" fillId="0" borderId="0" xfId="0" applyNumberFormat="1" applyFont="1"/>
    <xf numFmtId="2" fontId="19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  <xf numFmtId="0" fontId="20" fillId="0" borderId="0" xfId="0" applyFont="1"/>
    <xf numFmtId="4" fontId="0" fillId="0" borderId="0" xfId="0" applyNumberFormat="1"/>
    <xf numFmtId="43" fontId="4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0" fillId="0" borderId="0" xfId="0"/>
    <xf numFmtId="43" fontId="21" fillId="0" borderId="0" xfId="0" applyNumberFormat="1" applyFont="1"/>
    <xf numFmtId="2" fontId="16" fillId="0" borderId="0" xfId="0" applyNumberFormat="1" applyFont="1"/>
    <xf numFmtId="17" fontId="0" fillId="0" borderId="0" xfId="0" applyNumberFormat="1"/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20" fillId="0" borderId="0" xfId="0" applyNumberFormat="1" applyFont="1"/>
    <xf numFmtId="2" fontId="20" fillId="0" borderId="0" xfId="0" applyNumberFormat="1" applyFont="1"/>
    <xf numFmtId="167" fontId="0" fillId="0" borderId="0" xfId="0" applyNumberFormat="1"/>
    <xf numFmtId="43" fontId="4" fillId="2" borderId="10" xfId="0" applyNumberFormat="1" applyFont="1" applyFill="1" applyBorder="1"/>
    <xf numFmtId="43" fontId="4" fillId="2" borderId="11" xfId="0" applyNumberFormat="1" applyFont="1" applyFill="1" applyBorder="1"/>
    <xf numFmtId="0" fontId="22" fillId="0" borderId="0" xfId="0" applyFont="1"/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3" fillId="0" borderId="0" xfId="0" applyFont="1"/>
    <xf numFmtId="0" fontId="3" fillId="0" borderId="12" xfId="0" applyFont="1" applyBorder="1"/>
    <xf numFmtId="0" fontId="0" fillId="0" borderId="12" xfId="0" applyBorder="1"/>
    <xf numFmtId="0" fontId="3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22" xfId="0" applyNumberFormat="1" applyBorder="1"/>
    <xf numFmtId="4" fontId="3" fillId="0" borderId="1" xfId="0" applyNumberFormat="1" applyFont="1" applyBorder="1"/>
    <xf numFmtId="0" fontId="0" fillId="0" borderId="12" xfId="0" applyBorder="1"/>
    <xf numFmtId="3" fontId="0" fillId="0" borderId="0" xfId="0" applyNumberFormat="1"/>
    <xf numFmtId="0" fontId="5" fillId="0" borderId="25" xfId="0" applyFont="1" applyBorder="1"/>
    <xf numFmtId="43" fontId="3" fillId="0" borderId="27" xfId="0" applyNumberFormat="1" applyFont="1" applyBorder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28" xfId="0" applyFont="1" applyBorder="1"/>
    <xf numFmtId="0" fontId="3" fillId="0" borderId="28" xfId="0" applyFont="1" applyBorder="1" applyAlignment="1">
      <alignment horizontal="center"/>
    </xf>
    <xf numFmtId="42" fontId="0" fillId="0" borderId="10" xfId="0" applyNumberFormat="1" applyBorder="1" applyAlignment="1">
      <alignment horizontal="center"/>
    </xf>
    <xf numFmtId="0" fontId="20" fillId="0" borderId="11" xfId="0" applyFont="1" applyBorder="1"/>
    <xf numFmtId="49" fontId="20" fillId="0" borderId="11" xfId="0" applyNumberFormat="1" applyFont="1" applyBorder="1" applyAlignment="1">
      <alignment horizontal="center"/>
    </xf>
    <xf numFmtId="0" fontId="20" fillId="0" borderId="11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28" xfId="0" applyBorder="1"/>
    <xf numFmtId="42" fontId="0" fillId="0" borderId="28" xfId="0" applyNumberFormat="1" applyBorder="1" applyAlignment="1">
      <alignment horizontal="center"/>
    </xf>
    <xf numFmtId="0" fontId="20" fillId="0" borderId="10" xfId="0" applyFont="1" applyBorder="1"/>
    <xf numFmtId="0" fontId="20" fillId="0" borderId="28" xfId="0" applyFont="1" applyBorder="1" applyAlignment="1">
      <alignment wrapText="1"/>
    </xf>
    <xf numFmtId="0" fontId="0" fillId="0" borderId="10" xfId="0" applyBorder="1"/>
    <xf numFmtId="42" fontId="20" fillId="0" borderId="11" xfId="0" applyNumberFormat="1" applyFont="1" applyBorder="1" applyAlignment="1">
      <alignment horizontal="center"/>
    </xf>
    <xf numFmtId="0" fontId="0" fillId="0" borderId="11" xfId="0" applyBorder="1"/>
    <xf numFmtId="0" fontId="20" fillId="0" borderId="28" xfId="0" applyFont="1" applyBorder="1"/>
    <xf numFmtId="42" fontId="0" fillId="0" borderId="7" xfId="0" applyNumberForma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0" fontId="23" fillId="0" borderId="11" xfId="0" applyFont="1" applyBorder="1" applyAlignment="1">
      <alignment wrapText="1"/>
    </xf>
    <xf numFmtId="0" fontId="23" fillId="0" borderId="11" xfId="0" applyFont="1" applyBorder="1"/>
    <xf numFmtId="42" fontId="0" fillId="0" borderId="14" xfId="0" applyNumberFormat="1" applyBorder="1" applyAlignment="1">
      <alignment horizontal="center"/>
    </xf>
    <xf numFmtId="42" fontId="20" fillId="0" borderId="28" xfId="0" applyNumberFormat="1" applyFont="1" applyBorder="1" applyAlignment="1">
      <alignment horizontal="center"/>
    </xf>
    <xf numFmtId="43" fontId="4" fillId="2" borderId="29" xfId="0" applyNumberFormat="1" applyFont="1" applyFill="1" applyBorder="1"/>
    <xf numFmtId="0" fontId="3" fillId="0" borderId="11" xfId="0" applyFont="1" applyBorder="1" applyAlignment="1">
      <alignment wrapText="1"/>
    </xf>
    <xf numFmtId="0" fontId="0" fillId="0" borderId="12" xfId="0" applyBorder="1"/>
    <xf numFmtId="0" fontId="1" fillId="0" borderId="12" xfId="0" applyFont="1" applyBorder="1"/>
    <xf numFmtId="0" fontId="0" fillId="0" borderId="12" xfId="0" applyBorder="1"/>
    <xf numFmtId="0" fontId="0" fillId="0" borderId="30" xfId="0" applyBorder="1"/>
    <xf numFmtId="164" fontId="3" fillId="4" borderId="9" xfId="0" applyNumberFormat="1" applyFont="1" applyFill="1" applyBorder="1"/>
    <xf numFmtId="0" fontId="3" fillId="4" borderId="9" xfId="0" applyFont="1" applyFill="1" applyBorder="1"/>
    <xf numFmtId="0" fontId="24" fillId="0" borderId="0" xfId="0" applyFont="1"/>
    <xf numFmtId="165" fontId="0" fillId="0" borderId="12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31" xfId="0" applyBorder="1"/>
    <xf numFmtId="0" fontId="20" fillId="0" borderId="31" xfId="0" applyFont="1" applyBorder="1"/>
    <xf numFmtId="0" fontId="0" fillId="5" borderId="10" xfId="0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167" fontId="22" fillId="5" borderId="11" xfId="0" applyNumberFormat="1" applyFont="1" applyFill="1" applyBorder="1"/>
    <xf numFmtId="0" fontId="0" fillId="5" borderId="28" xfId="0" applyFill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3" fontId="3" fillId="0" borderId="35" xfId="0" applyNumberFormat="1" applyFont="1" applyBorder="1"/>
    <xf numFmtId="2" fontId="3" fillId="0" borderId="35" xfId="0" applyNumberFormat="1" applyFont="1" applyBorder="1"/>
    <xf numFmtId="166" fontId="3" fillId="0" borderId="35" xfId="0" applyNumberFormat="1" applyFont="1" applyBorder="1"/>
    <xf numFmtId="165" fontId="3" fillId="6" borderId="32" xfId="0" applyNumberFormat="1" applyFont="1" applyFill="1" applyBorder="1"/>
    <xf numFmtId="0" fontId="3" fillId="6" borderId="9" xfId="0" applyFont="1" applyFill="1" applyBorder="1"/>
    <xf numFmtId="2" fontId="0" fillId="6" borderId="10" xfId="0" applyNumberFormat="1" applyFill="1" applyBorder="1"/>
    <xf numFmtId="2" fontId="20" fillId="6" borderId="10" xfId="0" applyNumberFormat="1" applyFont="1" applyFill="1" applyBorder="1"/>
    <xf numFmtId="2" fontId="0" fillId="6" borderId="11" xfId="0" applyNumberFormat="1" applyFill="1" applyBorder="1"/>
    <xf numFmtId="0" fontId="0" fillId="6" borderId="11" xfId="0" applyFill="1" applyBorder="1"/>
    <xf numFmtId="43" fontId="0" fillId="0" borderId="12" xfId="0" applyNumberFormat="1" applyBorder="1"/>
    <xf numFmtId="2" fontId="0" fillId="0" borderId="12" xfId="0" applyNumberFormat="1" applyBorder="1"/>
    <xf numFmtId="2" fontId="22" fillId="0" borderId="12" xfId="0" applyNumberFormat="1" applyFont="1" applyBorder="1"/>
    <xf numFmtId="43" fontId="22" fillId="0" borderId="12" xfId="0" applyNumberFormat="1" applyFont="1" applyBorder="1"/>
    <xf numFmtId="2" fontId="0" fillId="0" borderId="12" xfId="0" applyNumberFormat="1" applyBorder="1"/>
    <xf numFmtId="0" fontId="25" fillId="0" borderId="0" xfId="0" applyFont="1"/>
    <xf numFmtId="0" fontId="0" fillId="5" borderId="4" xfId="0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0" fillId="0" borderId="0" xfId="0" applyFont="1"/>
    <xf numFmtId="2" fontId="20" fillId="0" borderId="12" xfId="0" applyNumberFormat="1" applyFont="1" applyBorder="1"/>
    <xf numFmtId="0" fontId="25" fillId="0" borderId="0" xfId="0" applyFont="1"/>
    <xf numFmtId="0" fontId="1" fillId="0" borderId="12" xfId="0" applyFont="1" applyBorder="1"/>
    <xf numFmtId="0" fontId="1" fillId="0" borderId="0" xfId="0" applyFont="1"/>
    <xf numFmtId="0" fontId="1" fillId="0" borderId="30" xfId="0" applyFont="1" applyBorder="1"/>
    <xf numFmtId="165" fontId="1" fillId="0" borderId="12" xfId="0" applyNumberFormat="1" applyFont="1" applyBorder="1"/>
    <xf numFmtId="3" fontId="1" fillId="5" borderId="1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Font="1" applyBorder="1"/>
    <xf numFmtId="49" fontId="1" fillId="0" borderId="13" xfId="0" applyNumberFormat="1" applyFont="1" applyBorder="1" applyAlignment="1">
      <alignment horizontal="center"/>
    </xf>
    <xf numFmtId="0" fontId="1" fillId="0" borderId="10" xfId="0" applyFont="1" applyBorder="1" applyAlignment="1">
      <alignment wrapText="1"/>
    </xf>
    <xf numFmtId="8" fontId="1" fillId="0" borderId="28" xfId="0" applyNumberFormat="1" applyFont="1" applyBorder="1" applyAlignment="1">
      <alignment horizontal="left"/>
    </xf>
    <xf numFmtId="8" fontId="1" fillId="0" borderId="11" xfId="0" applyNumberFormat="1" applyFont="1" applyBorder="1" applyAlignment="1">
      <alignment horizontal="left"/>
    </xf>
    <xf numFmtId="0" fontId="1" fillId="0" borderId="10" xfId="0" applyFont="1" applyBorder="1"/>
    <xf numFmtId="165" fontId="1" fillId="0" borderId="24" xfId="0" applyNumberFormat="1" applyFont="1" applyBorder="1"/>
    <xf numFmtId="7" fontId="0" fillId="0" borderId="4" xfId="0" applyNumberFormat="1" applyBorder="1"/>
    <xf numFmtId="164" fontId="1" fillId="0" borderId="33" xfId="0" applyNumberFormat="1" applyFont="1" applyBorder="1"/>
    <xf numFmtId="164" fontId="1" fillId="0" borderId="36" xfId="0" applyNumberFormat="1" applyFont="1" applyBorder="1"/>
    <xf numFmtId="0" fontId="0" fillId="0" borderId="38" xfId="0" applyBorder="1"/>
    <xf numFmtId="44" fontId="3" fillId="0" borderId="0" xfId="0" applyNumberFormat="1" applyFont="1"/>
    <xf numFmtId="0" fontId="0" fillId="0" borderId="0" xfId="0"/>
    <xf numFmtId="165" fontId="0" fillId="5" borderId="12" xfId="0" applyNumberFormat="1" applyFill="1" applyBorder="1"/>
    <xf numFmtId="0" fontId="0" fillId="5" borderId="31" xfId="0" applyFill="1" applyBorder="1"/>
    <xf numFmtId="2" fontId="0" fillId="5" borderId="12" xfId="0" applyNumberFormat="1" applyFill="1" applyBorder="1"/>
    <xf numFmtId="0" fontId="0" fillId="5" borderId="0" xfId="0" applyFill="1"/>
    <xf numFmtId="165" fontId="1" fillId="0" borderId="12" xfId="0" applyNumberFormat="1" applyFont="1" applyBorder="1"/>
    <xf numFmtId="0" fontId="27" fillId="0" borderId="0" xfId="0" applyFont="1"/>
    <xf numFmtId="0" fontId="27" fillId="0" borderId="12" xfId="0" applyFont="1" applyBorder="1"/>
    <xf numFmtId="0" fontId="5" fillId="5" borderId="0" xfId="0" applyFont="1" applyFill="1"/>
    <xf numFmtId="2" fontId="0" fillId="0" borderId="10" xfId="0" applyNumberFormat="1" applyBorder="1"/>
    <xf numFmtId="2" fontId="0" fillId="0" borderId="28" xfId="0" applyNumberFormat="1" applyBorder="1"/>
    <xf numFmtId="0" fontId="1" fillId="0" borderId="15" xfId="0" applyFont="1" applyBorder="1"/>
    <xf numFmtId="0" fontId="1" fillId="0" borderId="18" xfId="0" applyFont="1" applyBorder="1"/>
    <xf numFmtId="0" fontId="1" fillId="0" borderId="31" xfId="0" applyFont="1" applyBorder="1"/>
    <xf numFmtId="164" fontId="27" fillId="0" borderId="36" xfId="0" applyNumberFormat="1" applyFont="1" applyBorder="1"/>
    <xf numFmtId="0" fontId="27" fillId="0" borderId="12" xfId="0" applyFont="1" applyBorder="1"/>
    <xf numFmtId="165" fontId="0" fillId="0" borderId="24" xfId="0" applyNumberFormat="1" applyBorder="1"/>
    <xf numFmtId="0" fontId="0" fillId="0" borderId="21" xfId="0" applyBorder="1"/>
    <xf numFmtId="0" fontId="0" fillId="0" borderId="21" xfId="0" applyBorder="1"/>
    <xf numFmtId="2" fontId="20" fillId="0" borderId="24" xfId="0" applyNumberFormat="1" applyFont="1" applyBorder="1"/>
    <xf numFmtId="2" fontId="18" fillId="0" borderId="12" xfId="0" applyNumberFormat="1" applyFont="1" applyBorder="1"/>
    <xf numFmtId="2" fontId="20" fillId="0" borderId="30" xfId="0" applyNumberFormat="1" applyFont="1" applyBorder="1"/>
    <xf numFmtId="43" fontId="20" fillId="0" borderId="30" xfId="0" applyNumberFormat="1" applyFont="1" applyBorder="1"/>
    <xf numFmtId="43" fontId="20" fillId="0" borderId="24" xfId="0" applyNumberFormat="1" applyFont="1" applyBorder="1"/>
    <xf numFmtId="0" fontId="25" fillId="0" borderId="31" xfId="0" applyFont="1" applyBorder="1"/>
    <xf numFmtId="165" fontId="25" fillId="0" borderId="12" xfId="0" applyNumberFormat="1" applyFont="1" applyBorder="1"/>
    <xf numFmtId="2" fontId="25" fillId="0" borderId="12" xfId="0" applyNumberFormat="1" applyFont="1" applyBorder="1"/>
    <xf numFmtId="0" fontId="1" fillId="0" borderId="28" xfId="0" applyFont="1" applyBorder="1" applyAlignment="1">
      <alignment wrapText="1"/>
    </xf>
    <xf numFmtId="0" fontId="3" fillId="3" borderId="10" xfId="0" applyFont="1" applyFill="1" applyBorder="1"/>
    <xf numFmtId="0" fontId="3" fillId="3" borderId="28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3" fontId="0" fillId="3" borderId="11" xfId="0" applyNumberFormat="1" applyFill="1" applyBorder="1" applyAlignment="1">
      <alignment horizontal="center"/>
    </xf>
    <xf numFmtId="167" fontId="22" fillId="3" borderId="11" xfId="0" applyNumberFormat="1" applyFont="1" applyFill="1" applyBorder="1"/>
    <xf numFmtId="0" fontId="0" fillId="3" borderId="2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164" fontId="1" fillId="0" borderId="37" xfId="0" applyNumberFormat="1" applyFont="1" applyBorder="1"/>
    <xf numFmtId="44" fontId="0" fillId="0" borderId="14" xfId="0" applyNumberFormat="1" applyBorder="1"/>
    <xf numFmtId="44" fontId="0" fillId="0" borderId="3" xfId="0" applyNumberFormat="1" applyBorder="1"/>
    <xf numFmtId="43" fontId="0" fillId="0" borderId="3" xfId="0" applyNumberFormat="1" applyBorder="1" applyAlignment="1">
      <alignment horizontal="right"/>
    </xf>
    <xf numFmtId="44" fontId="0" fillId="0" borderId="3" xfId="0" applyNumberFormat="1" applyBorder="1"/>
    <xf numFmtId="7" fontId="0" fillId="0" borderId="8" xfId="0" applyNumberFormat="1" applyBorder="1"/>
    <xf numFmtId="2" fontId="27" fillId="0" borderId="12" xfId="0" applyNumberFormat="1" applyFont="1" applyBorder="1"/>
    <xf numFmtId="43" fontId="27" fillId="0" borderId="12" xfId="0" applyNumberFormat="1" applyFont="1" applyBorder="1"/>
    <xf numFmtId="43" fontId="27" fillId="0" borderId="12" xfId="0" applyNumberFormat="1" applyFont="1" applyBorder="1" applyAlignment="1">
      <alignment horizontal="right"/>
    </xf>
    <xf numFmtId="2" fontId="1" fillId="0" borderId="12" xfId="0" applyNumberFormat="1" applyFont="1" applyBorder="1"/>
    <xf numFmtId="43" fontId="1" fillId="0" borderId="12" xfId="0" applyNumberFormat="1" applyFont="1" applyBorder="1"/>
    <xf numFmtId="43" fontId="1" fillId="0" borderId="12" xfId="0" applyNumberFormat="1" applyFont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1" fillId="0" borderId="31" xfId="0" applyFont="1" applyBorder="1"/>
    <xf numFmtId="0" fontId="0" fillId="0" borderId="16" xfId="0" applyBorder="1"/>
    <xf numFmtId="0" fontId="0" fillId="0" borderId="31" xfId="0" applyBorder="1"/>
    <xf numFmtId="0" fontId="0" fillId="0" borderId="16" xfId="0" applyBorder="1"/>
    <xf numFmtId="0" fontId="0" fillId="0" borderId="31" xfId="0" applyBorder="1"/>
    <xf numFmtId="0" fontId="1" fillId="0" borderId="16" xfId="0" applyFont="1" applyBorder="1"/>
    <xf numFmtId="0" fontId="27" fillId="0" borderId="31" xfId="0" applyFont="1" applyBorder="1"/>
    <xf numFmtId="2" fontId="26" fillId="0" borderId="0" xfId="0" applyNumberFormat="1" applyFont="1"/>
    <xf numFmtId="43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4" borderId="26" xfId="0" applyFont="1" applyFill="1" applyBorder="1"/>
    <xf numFmtId="2" fontId="2" fillId="0" borderId="4" xfId="0" applyNumberFormat="1" applyFont="1" applyBorder="1"/>
    <xf numFmtId="2" fontId="2" fillId="0" borderId="8" xfId="0" applyNumberFormat="1" applyFont="1" applyBorder="1"/>
    <xf numFmtId="2" fontId="26" fillId="0" borderId="10" xfId="0" applyNumberFormat="1" applyFont="1" applyBorder="1"/>
    <xf numFmtId="43" fontId="0" fillId="0" borderId="10" xfId="0" applyNumberFormat="1" applyBorder="1" applyAlignment="1">
      <alignment horizontal="right"/>
    </xf>
    <xf numFmtId="43" fontId="2" fillId="0" borderId="28" xfId="0" applyNumberFormat="1" applyFont="1" applyBorder="1" applyAlignment="1">
      <alignment horizontal="right"/>
    </xf>
    <xf numFmtId="43" fontId="0" fillId="0" borderId="10" xfId="0" applyNumberFormat="1" applyBorder="1"/>
    <xf numFmtId="43" fontId="0" fillId="0" borderId="28" xfId="0" applyNumberFormat="1" applyBorder="1"/>
    <xf numFmtId="164" fontId="1" fillId="0" borderId="40" xfId="0" applyNumberFormat="1" applyFont="1" applyBorder="1"/>
    <xf numFmtId="0" fontId="1" fillId="0" borderId="42" xfId="0" applyFont="1" applyBorder="1"/>
    <xf numFmtId="0" fontId="1" fillId="0" borderId="43" xfId="0" applyFont="1" applyBorder="1"/>
    <xf numFmtId="2" fontId="1" fillId="0" borderId="41" xfId="0" applyNumberFormat="1" applyFont="1" applyBorder="1"/>
    <xf numFmtId="43" fontId="1" fillId="0" borderId="41" xfId="0" applyNumberFormat="1" applyFont="1" applyBorder="1"/>
    <xf numFmtId="43" fontId="1" fillId="0" borderId="41" xfId="0" applyNumberFormat="1" applyFont="1" applyBorder="1" applyAlignment="1">
      <alignment horizontal="right"/>
    </xf>
    <xf numFmtId="7" fontId="1" fillId="0" borderId="44" xfId="0" applyNumberFormat="1" applyFont="1" applyBorder="1"/>
    <xf numFmtId="7" fontId="1" fillId="0" borderId="39" xfId="0" applyNumberFormat="1" applyFont="1" applyBorder="1"/>
    <xf numFmtId="7" fontId="0" fillId="0" borderId="39" xfId="0" applyNumberFormat="1" applyBorder="1"/>
    <xf numFmtId="7" fontId="27" fillId="0" borderId="39" xfId="0" applyNumberFormat="1" applyFont="1" applyBorder="1"/>
    <xf numFmtId="43" fontId="27" fillId="0" borderId="39" xfId="0" applyNumberFormat="1" applyFont="1" applyBorder="1"/>
    <xf numFmtId="43" fontId="1" fillId="0" borderId="39" xfId="0" applyNumberFormat="1" applyFont="1" applyBorder="1"/>
    <xf numFmtId="164" fontId="1" fillId="0" borderId="34" xfId="0" applyNumberFormat="1" applyFont="1" applyBorder="1"/>
    <xf numFmtId="0" fontId="1" fillId="0" borderId="38" xfId="0" applyFont="1" applyBorder="1"/>
    <xf numFmtId="2" fontId="27" fillId="0" borderId="38" xfId="0" applyNumberFormat="1" applyFont="1" applyBorder="1"/>
    <xf numFmtId="43" fontId="27" fillId="0" borderId="38" xfId="0" applyNumberFormat="1" applyFont="1" applyBorder="1"/>
    <xf numFmtId="43" fontId="27" fillId="0" borderId="38" xfId="0" applyNumberFormat="1" applyFont="1" applyBorder="1" applyAlignment="1">
      <alignment horizontal="right"/>
    </xf>
    <xf numFmtId="43" fontId="27" fillId="0" borderId="45" xfId="0" applyNumberFormat="1" applyFont="1" applyBorder="1"/>
    <xf numFmtId="0" fontId="23" fillId="0" borderId="28" xfId="0" applyFont="1" applyBorder="1" applyAlignment="1">
      <alignment wrapText="1"/>
    </xf>
    <xf numFmtId="0" fontId="11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10" Type="http://schemas.openxmlformats.org/officeDocument/2006/relationships/sharedStrings" Target="sharedStrings.xml" TargetMode="Internal"/><Relationship Id="rId11" Type="http://schemas.openxmlformats.org/officeDocument/2006/relationships/calcChain" Target="calcChain.xml" TargetMode="Internal"/><Relationship Id="rId2" Type="http://schemas.openxmlformats.org/officeDocument/2006/relationships/worksheet" Target="worksheets/sheet2.xml" TargetMode="Internal"/><Relationship Id="rId3" Type="http://schemas.openxmlformats.org/officeDocument/2006/relationships/worksheet" Target="worksheets/sheet3.xml" TargetMode="Internal"/><Relationship Id="rId4" Type="http://schemas.openxmlformats.org/officeDocument/2006/relationships/worksheet" Target="worksheets/sheet4.xml" TargetMode="Internal"/><Relationship Id="rId5" Type="http://schemas.openxmlformats.org/officeDocument/2006/relationships/worksheet" Target="worksheets/sheet5.xml" TargetMode="Internal"/><Relationship Id="rId6" Type="http://schemas.openxmlformats.org/officeDocument/2006/relationships/worksheet" Target="worksheets/sheet6.xml" TargetMode="Internal"/><Relationship Id="rId7" Type="http://schemas.openxmlformats.org/officeDocument/2006/relationships/worksheet" Target="worksheets/sheet7.xml" TargetMode="Internal"/><Relationship Id="rId8" Type="http://schemas.openxmlformats.org/officeDocument/2006/relationships/theme" Target="theme/theme1.xml" TargetMode="Internal"/><Relationship Id="rId9" Type="http://schemas.openxmlformats.org/officeDocument/2006/relationships/styles" Target="styles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 TargetMode="In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 TargetMode="In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 TargetMode="In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 TargetMode="In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 TargetMode="Interna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26" workbookViewId="0">
      <selection pane="topLeft" activeCell="E4" sqref="E4"/>
    </sheetView>
  </sheetViews>
  <sheetFormatPr baseColWidth="8" defaultRowHeight="12"/>
  <cols>
    <col min="1" max="1" width="16" style="1" customWidth="1"/>
    <col min="2" max="2" width="53.68" customWidth="1"/>
    <col min="3" max="3" width="16.28515625" style="9" customWidth="1"/>
    <col min="4" max="4" width="11.5703125" customWidth="1"/>
    <col min="5" max="5" width="10.5703125" bestFit="1" customWidth="1"/>
    <col min="6" max="6" width="9.28515625" bestFit="1" customWidth="1"/>
    <col min="7" max="7" width="11.28515625" bestFit="1" customWidth="1"/>
    <col min="8" max="8" width="10.140625" bestFit="1" customWidth="1"/>
    <col min="15" max="15" width="9.28515625" bestFit="1" customWidth="1"/>
    <col min="22" max="22" width="9.28515625" bestFit="1" customWidth="1"/>
    <col min="30" max="30" width="9.28515625" bestFit="1" customWidth="1"/>
    <col min="39" max="39" width="9.28515625" bestFit="1" customWidth="1"/>
    <col min="47" max="47" width="9.28515625" bestFit="1" customWidth="1"/>
    <col min="54" max="54" width="9.28515625" bestFit="1" customWidth="1"/>
    <col min="63" max="63" width="9.28515625" bestFit="1" customWidth="1"/>
  </cols>
  <sheetData>
    <row ht="20.25" r="1" spans="1:8" x14ac:dyDescent="0.3">
      <c r="A1" s="26"/>
      <c r="B1" s="17" t="s">
        <v>27</v>
      </c>
    </row>
    <row ht="15.75" r="2" spans="1:8" x14ac:dyDescent="0.25">
      <c r="A2" s="32"/>
      <c r="B2" s="23" t="s">
        <v>28</v>
      </c>
      <c r="C2" s="56"/>
      <c r="D2" s="34"/>
    </row>
    <row ht="18.75" r="3" spans="1:8" x14ac:dyDescent="0.25">
      <c r="A3" s="32"/>
      <c r="B3" s="23" t="s">
        <v>309</v>
      </c>
      <c r="C3" s="56"/>
      <c r="D3" s="34"/>
    </row>
    <row ht="11.25" customHeight="1" r="4" spans="1:8" x14ac:dyDescent="0.25">
      <c r="A4" s="27"/>
    </row>
    <row ht="15.75" r="5" spans="1:8" x14ac:dyDescent="0.25">
      <c r="A5" s="40">
        <v>44651</v>
      </c>
      <c r="C5" s="40">
        <v>45016</v>
      </c>
      <c r="D5" s="40"/>
      <c r="G5" s="19"/>
    </row>
    <row ht="15.75" r="6" spans="1:8" x14ac:dyDescent="0.25">
      <c r="A6" s="32" t="s">
        <v>55</v>
      </c>
      <c r="C6" s="70" t="s">
        <v>55</v>
      </c>
      <c r="D6" s="2"/>
      <c r="H6" s="20"/>
    </row>
    <row ht="15.75" r="7" spans="1:8" x14ac:dyDescent="0.25">
      <c r="A7" s="9"/>
      <c r="B7" s="23" t="s">
        <v>29</v>
      </c>
      <c r="C7" s="57"/>
    </row>
    <row ht="15.75" r="8" spans="1:8" x14ac:dyDescent="0.25">
      <c r="A8" s="9">
        <v>10000</v>
      </c>
      <c r="B8" s="18" t="s">
        <v>30</v>
      </c>
      <c r="C8" s="9">
        <v>10250</v>
      </c>
      <c r="D8" s="9"/>
    </row>
    <row ht="15.75" r="9" spans="1:8" x14ac:dyDescent="0.25">
      <c r="A9" s="9">
        <v>0</v>
      </c>
      <c r="B9" s="18" t="s">
        <v>35</v>
      </c>
      <c r="C9" s="9">
        <v>6893</v>
      </c>
      <c r="D9" s="9"/>
    </row>
    <row ht="15.75" r="10" spans="1:8" x14ac:dyDescent="0.25">
      <c r="A10" s="9">
        <v>0.13</v>
      </c>
      <c r="B10" s="18" t="s">
        <v>31</v>
      </c>
      <c r="C10" s="9">
        <v>1.98</v>
      </c>
      <c r="D10" s="147"/>
      <c r="E10" s="196"/>
      <c r="F10" s="192"/>
      <c r="G10" s="192"/>
    </row>
    <row ht="15.75" r="11" spans="1:8" x14ac:dyDescent="0.25">
      <c r="A11" s="9">
        <v>660.52</v>
      </c>
      <c r="B11" s="18" t="s">
        <v>59</v>
      </c>
      <c r="C11" s="9">
        <v>581.38</v>
      </c>
      <c r="D11" s="63"/>
    </row>
    <row ht="15.75" r="12" spans="1:8" x14ac:dyDescent="0.25">
      <c r="A12" s="9">
        <v>242.35</v>
      </c>
      <c r="B12" s="18" t="s">
        <v>32</v>
      </c>
      <c r="C12" s="9">
        <v>281.78</v>
      </c>
      <c r="D12" s="1"/>
    </row>
    <row ht="15.75" r="13" spans="1:8" x14ac:dyDescent="0.25">
      <c r="A13" s="9">
        <v>748.65</v>
      </c>
      <c r="B13" s="18" t="s">
        <v>54</v>
      </c>
      <c r="C13" s="9">
        <v>819.77</v>
      </c>
      <c r="D13" s="9"/>
    </row>
    <row ht="15.75" r="14" spans="1:8" x14ac:dyDescent="0.25">
      <c r="A14" s="9">
        <v>290.18</v>
      </c>
      <c r="B14" s="18" t="s">
        <v>33</v>
      </c>
      <c r="C14" s="9">
        <v>290.18</v>
      </c>
      <c r="D14" s="1"/>
    </row>
    <row ht="16.5" r="15" spans="1:8" thickBot="1" x14ac:dyDescent="0.3">
      <c r="A15" s="38">
        <f>SUM(A8:A14)</f>
        <v>11941.83</v>
      </c>
      <c r="B15" s="20" t="s">
        <v>36</v>
      </c>
      <c r="C15" s="38">
        <f>SUM(C8:C14)</f>
        <v>19118.09</v>
      </c>
      <c r="D15" s="71"/>
    </row>
    <row ht="9" customHeight="1" r="16" spans="1:8" x14ac:dyDescent="0.25">
      <c r="A16" s="30"/>
    </row>
    <row ht="15.75" r="17" spans="1:13" x14ac:dyDescent="0.25">
      <c r="A17" s="30"/>
      <c r="B17" s="30" t="s">
        <v>37</v>
      </c>
    </row>
    <row ht="15.75" r="18" spans="1:13" x14ac:dyDescent="0.25">
      <c r="A18" s="72">
        <v>3313.6</v>
      </c>
      <c r="B18" s="18" t="s">
        <v>38</v>
      </c>
      <c r="C18" s="72">
        <v>3071.2</v>
      </c>
      <c r="D18" s="1"/>
    </row>
    <row ht="15.75" r="19" spans="1:13" x14ac:dyDescent="0.25">
      <c r="A19" s="73">
        <v>605.28</v>
      </c>
      <c r="B19" s="18" t="s">
        <v>39</v>
      </c>
      <c r="C19" s="73">
        <v>579.47</v>
      </c>
    </row>
    <row ht="15.75" r="20" spans="1:13" x14ac:dyDescent="0.25">
      <c r="A20" s="72">
        <v>106.4</v>
      </c>
      <c r="B20" s="18" t="s">
        <v>72</v>
      </c>
      <c r="C20" s="72">
        <v>238.8</v>
      </c>
      <c r="D20" s="67"/>
      <c r="M20" s="1"/>
    </row>
    <row ht="15.75" r="21" spans="1:13" x14ac:dyDescent="0.25">
      <c r="A21" s="73">
        <v>42</v>
      </c>
      <c r="B21" s="18" t="s">
        <v>40</v>
      </c>
      <c r="C21" s="73">
        <v>84</v>
      </c>
      <c r="D21" s="1"/>
    </row>
    <row ht="15.75" r="22" spans="1:13" x14ac:dyDescent="0.25">
      <c r="A22" s="72">
        <v>1430</v>
      </c>
      <c r="B22" s="18" t="s">
        <v>202</v>
      </c>
      <c r="C22" s="72">
        <v>900</v>
      </c>
      <c r="D22" s="1"/>
    </row>
    <row ht="15.75" r="23" spans="1:13" x14ac:dyDescent="0.25">
      <c r="A23" s="72">
        <v>2931</v>
      </c>
      <c r="B23" s="18" t="s">
        <v>41</v>
      </c>
      <c r="C23" s="72">
        <v>3064.78</v>
      </c>
      <c r="D23" s="1"/>
    </row>
    <row ht="15.75" r="24" spans="1:13" x14ac:dyDescent="0.25">
      <c r="A24" s="72">
        <v>100</v>
      </c>
      <c r="B24" s="18" t="s">
        <v>42</v>
      </c>
      <c r="C24" s="72">
        <v>100</v>
      </c>
      <c r="D24" s="1"/>
    </row>
    <row ht="15.75" r="25" spans="1:13" x14ac:dyDescent="0.25">
      <c r="A25" s="73">
        <v>916.37</v>
      </c>
      <c r="B25" s="18" t="s">
        <v>43</v>
      </c>
      <c r="C25" s="72">
        <v>1105.67</v>
      </c>
      <c r="D25" s="1"/>
    </row>
    <row ht="15.75" r="26" spans="1:13" x14ac:dyDescent="0.25">
      <c r="A26" s="72">
        <v>0</v>
      </c>
      <c r="B26" s="18" t="s">
        <v>44</v>
      </c>
      <c r="C26" s="72">
        <v>250</v>
      </c>
      <c r="D26" s="1"/>
    </row>
    <row ht="15.75" r="27" spans="1:13" x14ac:dyDescent="0.25">
      <c r="A27" s="72">
        <v>926.49</v>
      </c>
      <c r="B27" s="18" t="s">
        <v>34</v>
      </c>
      <c r="C27" s="72">
        <v>8053.05</v>
      </c>
      <c r="D27" s="67"/>
    </row>
    <row ht="15.75" r="28" spans="1:13" x14ac:dyDescent="0.25">
      <c r="A28" s="72">
        <v>581.38</v>
      </c>
      <c r="B28" s="18" t="s">
        <v>58</v>
      </c>
      <c r="C28" s="72">
        <v>657.33</v>
      </c>
      <c r="D28" s="67"/>
    </row>
    <row ht="16.5" r="29" spans="1:13" thickBot="1" x14ac:dyDescent="0.3">
      <c r="A29" s="38">
        <f>SUM(A18:A28)</f>
        <v>10952.52</v>
      </c>
      <c r="B29" s="20" t="s">
        <v>45</v>
      </c>
      <c r="C29" s="38">
        <f>SUM(C18:C28)</f>
        <v>18104.3</v>
      </c>
      <c r="D29" s="71"/>
    </row>
    <row ht="10.5" customHeight="1" r="30" spans="1:13" x14ac:dyDescent="0.25">
      <c r="A30" s="30"/>
    </row>
    <row ht="12.75" customHeight="1" r="31" spans="1:13" x14ac:dyDescent="0.2">
      <c r="A31" s="279" t="s">
        <v>56</v>
      </c>
      <c r="B31" s="279"/>
      <c r="C31" s="279"/>
      <c r="D31" s="279"/>
    </row>
    <row ht="15.75" r="32" spans="1:13" x14ac:dyDescent="0.25">
      <c r="A32" s="9">
        <v>2166.42</v>
      </c>
      <c r="B32" s="18" t="s">
        <v>236</v>
      </c>
      <c r="C32" s="9">
        <v>3155.73</v>
      </c>
      <c r="E32" s="18"/>
    </row>
    <row ht="15.75" r="33" spans="1:8" x14ac:dyDescent="0.25">
      <c r="A33" s="9">
        <v>11941.83</v>
      </c>
      <c r="B33" s="18" t="s">
        <v>36</v>
      </c>
      <c r="C33" s="9">
        <f>C15</f>
        <v>19118.09</v>
      </c>
    </row>
    <row ht="15.75" r="34" spans="1:8" x14ac:dyDescent="0.25">
      <c r="A34" s="9">
        <v>10952.52</v>
      </c>
      <c r="B34" s="20" t="s">
        <v>46</v>
      </c>
      <c r="C34" s="9">
        <f>C29</f>
        <v>18104.3</v>
      </c>
    </row>
    <row ht="16.5" r="35" spans="1:8" thickBot="1" x14ac:dyDescent="0.3">
      <c r="A35" s="64">
        <f>A32+A33-A34</f>
        <v>3155.73</v>
      </c>
      <c r="B35" s="39" t="s">
        <v>235</v>
      </c>
      <c r="C35" s="64">
        <f>C32+C33-C34</f>
        <v>4169.52</v>
      </c>
      <c r="D35" s="42"/>
      <c r="E35" s="41"/>
    </row>
    <row ht="12.75" customHeight="1" r="36" spans="1:8" thickBot="1" x14ac:dyDescent="0.3">
      <c r="A36" s="280" t="s">
        <v>47</v>
      </c>
      <c r="B36" s="280"/>
      <c r="C36" s="280"/>
      <c r="D36" s="280"/>
    </row>
    <row ht="15.75" r="37" spans="1:8" x14ac:dyDescent="0.25">
      <c r="A37" s="75">
        <v>2105.47</v>
      </c>
      <c r="B37" s="18" t="s">
        <v>126</v>
      </c>
      <c r="C37" s="75">
        <v>3117.28</v>
      </c>
      <c r="D37" s="42"/>
      <c r="E37" s="42"/>
    </row>
    <row ht="15.75" r="38" spans="1:8" x14ac:dyDescent="0.25">
      <c r="A38" s="76">
        <v>1050.26</v>
      </c>
      <c r="B38" s="18" t="s">
        <v>127</v>
      </c>
      <c r="C38" s="76">
        <v>1052.24</v>
      </c>
      <c r="D38" s="42"/>
      <c r="E38" s="41"/>
    </row>
    <row ht="15.75" r="39" spans="1:8" x14ac:dyDescent="0.25">
      <c r="A39" s="76">
        <v>0</v>
      </c>
      <c r="B39" s="18" t="s">
        <v>214</v>
      </c>
      <c r="C39" s="76">
        <v>0</v>
      </c>
      <c r="D39" s="42"/>
      <c r="E39" s="41"/>
    </row>
    <row ht="15.75" r="40" spans="1:8" x14ac:dyDescent="0.25">
      <c r="A40" s="76"/>
      <c r="B40" s="18"/>
      <c r="C40" s="76"/>
      <c r="D40" s="42"/>
      <c r="E40" s="41"/>
    </row>
    <row ht="16.5" r="41" spans="1:8" thickBot="1" x14ac:dyDescent="0.3">
      <c r="A41" s="126">
        <f>SUM(A37:A40)</f>
        <v>3155.73</v>
      </c>
      <c r="C41" s="126">
        <f>C37+C38-C39-C40</f>
        <v>4169.52</v>
      </c>
      <c r="D41" s="42"/>
      <c r="E41" s="68"/>
      <c r="H41" s="21"/>
    </row>
    <row ht="9" customHeight="1" r="42" spans="1:8" x14ac:dyDescent="0.25">
      <c r="A42" s="21"/>
      <c r="H42" s="21"/>
    </row>
    <row ht="15.75" r="43" spans="1:8" x14ac:dyDescent="0.25">
      <c r="A43" s="29" t="s">
        <v>48</v>
      </c>
    </row>
    <row ht="18.75" r="44" spans="1:8" x14ac:dyDescent="0.25">
      <c r="A44" s="43" t="s">
        <v>237</v>
      </c>
      <c r="B44" s="8"/>
      <c r="C44" s="58"/>
      <c r="D44" s="8"/>
    </row>
    <row ht="15.75" r="45" spans="1:8" x14ac:dyDescent="0.25">
      <c r="A45" s="27"/>
    </row>
    <row ht="15.75" r="46" spans="1:8" x14ac:dyDescent="0.25">
      <c r="A46" s="28" t="s">
        <v>63</v>
      </c>
      <c r="C46" s="57" t="s">
        <v>64</v>
      </c>
    </row>
    <row ht="15.75" r="47" spans="1:8" x14ac:dyDescent="0.25">
      <c r="A47" s="20" t="s">
        <v>65</v>
      </c>
      <c r="C47" s="57" t="s">
        <v>66</v>
      </c>
      <c r="D47" t="s">
        <v>67</v>
      </c>
    </row>
    <row ht="15.75" r="48" spans="1:8" x14ac:dyDescent="0.25">
      <c r="A48" s="28" t="s">
        <v>217</v>
      </c>
    </row>
    <row ht="15.75" r="49" spans="1:63" x14ac:dyDescent="0.25">
      <c r="A49" s="28" t="s">
        <v>218</v>
      </c>
    </row>
    <row ht="20.25" r="50" spans="1:63" x14ac:dyDescent="0.3">
      <c r="A50" s="26"/>
      <c r="B50" s="26"/>
    </row>
    <row ht="15.75" r="51" spans="1:63" x14ac:dyDescent="0.25">
      <c r="A51" s="31"/>
      <c r="B51" s="31"/>
    </row>
    <row ht="15.75" r="52" spans="1:63" x14ac:dyDescent="0.25">
      <c r="A52" s="29"/>
    </row>
    <row ht="15.75" r="53" spans="1:63" x14ac:dyDescent="0.25">
      <c r="A53" s="29"/>
    </row>
    <row ht="15.75" r="54" spans="1:63" x14ac:dyDescent="0.25">
      <c r="B54" s="18"/>
      <c r="E54" s="22"/>
    </row>
    <row ht="15.75" r="55" spans="1:63" x14ac:dyDescent="0.25">
      <c r="B55" s="18"/>
      <c r="C55" s="37"/>
      <c r="F55" s="18"/>
      <c r="H55" s="18"/>
      <c r="O55" s="18"/>
      <c r="Q55" s="18"/>
      <c r="V55" s="18"/>
      <c r="X55" s="18"/>
      <c r="AD55" s="18"/>
      <c r="AF55" s="18"/>
      <c r="AM55" s="18"/>
      <c r="AO55" s="18"/>
      <c r="AU55" s="18"/>
      <c r="AW55" s="18"/>
      <c r="BB55" s="18"/>
      <c r="BD55" s="18"/>
      <c r="BK55" s="18"/>
    </row>
    <row ht="15.75" r="56" spans="1:63" x14ac:dyDescent="0.25">
      <c r="B56" s="18"/>
      <c r="C56" s="37"/>
      <c r="E56" s="9"/>
      <c r="F56" s="18"/>
      <c r="H56" s="18"/>
      <c r="O56" s="18"/>
      <c r="Q56" s="18"/>
      <c r="V56" s="18"/>
      <c r="X56" s="18"/>
      <c r="AD56" s="18"/>
      <c r="AF56" s="18"/>
      <c r="AM56" s="18"/>
      <c r="AO56" s="18"/>
      <c r="AU56" s="18"/>
      <c r="AW56" s="18"/>
      <c r="BB56" s="18"/>
      <c r="BD56" s="18"/>
      <c r="BK56" s="18"/>
    </row>
    <row ht="15.75" r="57" spans="1:63" x14ac:dyDescent="0.25">
      <c r="B57" s="18"/>
      <c r="C57" s="37"/>
      <c r="E57" s="9"/>
      <c r="F57" s="18"/>
      <c r="H57" s="18"/>
      <c r="O57" s="18"/>
      <c r="Q57" s="18"/>
      <c r="V57" s="18"/>
      <c r="X57" s="18"/>
      <c r="AD57" s="18"/>
      <c r="AF57" s="18"/>
      <c r="AM57" s="18"/>
      <c r="AO57" s="18"/>
      <c r="AU57" s="18"/>
      <c r="AW57" s="18"/>
      <c r="BB57" s="18"/>
      <c r="BD57" s="18"/>
      <c r="BK57" s="18"/>
    </row>
    <row ht="15.75" r="58" spans="1:63" x14ac:dyDescent="0.25">
      <c r="B58" s="18"/>
      <c r="C58" s="37"/>
      <c r="E58" s="9"/>
      <c r="F58" s="18"/>
      <c r="H58" s="18"/>
      <c r="O58" s="18"/>
      <c r="Q58" s="18"/>
      <c r="V58" s="18"/>
      <c r="X58" s="18"/>
      <c r="AD58" s="18"/>
      <c r="AF58" s="18"/>
      <c r="AM58" s="18"/>
      <c r="AO58" s="18"/>
      <c r="AU58" s="18"/>
      <c r="AW58" s="18"/>
      <c r="BB58" s="18"/>
      <c r="BD58" s="18"/>
      <c r="BK58" s="18"/>
    </row>
    <row ht="15.75" r="59" spans="1:63" x14ac:dyDescent="0.25">
      <c r="B59" s="18"/>
      <c r="C59" s="37"/>
      <c r="E59" s="9"/>
      <c r="F59" s="18"/>
      <c r="H59" s="18"/>
      <c r="O59" s="18"/>
      <c r="Q59" s="18"/>
      <c r="V59" s="18"/>
      <c r="X59" s="18"/>
      <c r="AD59" s="18"/>
      <c r="AF59" s="18"/>
      <c r="AM59" s="18"/>
      <c r="AO59" s="18"/>
      <c r="AU59" s="18"/>
      <c r="AW59" s="18"/>
      <c r="BB59" s="18"/>
      <c r="BD59" s="18"/>
      <c r="BK59" s="18"/>
    </row>
    <row ht="15.75" r="60" spans="1:63" x14ac:dyDescent="0.25">
      <c r="B60" s="18"/>
      <c r="C60" s="37"/>
      <c r="E60" s="9"/>
      <c r="F60" s="18"/>
      <c r="H60" s="18"/>
      <c r="O60" s="18"/>
      <c r="Q60" s="18"/>
      <c r="V60" s="18"/>
      <c r="X60" s="18"/>
      <c r="AD60" s="18"/>
      <c r="AF60" s="18"/>
      <c r="AM60" s="18"/>
      <c r="AO60" s="18"/>
      <c r="AU60" s="18"/>
      <c r="AW60" s="18"/>
      <c r="BB60" s="18"/>
      <c r="BD60" s="18"/>
      <c r="BK60" s="18"/>
    </row>
    <row ht="15.75" r="61" spans="1:63" x14ac:dyDescent="0.25">
      <c r="B61" s="18"/>
      <c r="C61" s="37"/>
      <c r="E61" s="9"/>
      <c r="F61" s="18"/>
      <c r="H61" s="18"/>
      <c r="O61" s="18"/>
      <c r="Q61" s="18"/>
      <c r="V61" s="18"/>
      <c r="X61" s="18"/>
      <c r="AD61" s="18"/>
      <c r="AF61" s="18"/>
      <c r="AM61" s="18"/>
      <c r="AO61" s="18"/>
      <c r="AU61" s="18"/>
      <c r="AW61" s="18"/>
      <c r="BB61" s="18"/>
      <c r="BD61" s="18"/>
      <c r="BK61" s="18"/>
    </row>
    <row ht="15.75" r="62" spans="1:63" x14ac:dyDescent="0.25">
      <c r="B62" s="18"/>
      <c r="C62" s="37"/>
      <c r="F62" s="18"/>
      <c r="H62" s="18"/>
      <c r="O62" s="18"/>
      <c r="Q62" s="18"/>
      <c r="V62" s="18"/>
      <c r="X62" s="18"/>
      <c r="AD62" s="18"/>
      <c r="AF62" s="18"/>
      <c r="AM62" s="18"/>
      <c r="AO62" s="18"/>
      <c r="AU62" s="18"/>
      <c r="AW62" s="18"/>
      <c r="BB62" s="18"/>
      <c r="BD62" s="18"/>
      <c r="BK62" s="18"/>
    </row>
    <row ht="15.75" r="63" spans="1:63" x14ac:dyDescent="0.25">
      <c r="A63" s="29"/>
    </row>
    <row ht="15.75" r="64" spans="1:63" x14ac:dyDescent="0.25">
      <c r="A64" s="29"/>
    </row>
    <row ht="15.75" r="65" spans="1:5" x14ac:dyDescent="0.25">
      <c r="A65" s="29"/>
    </row>
    <row ht="15.75" r="66" spans="1:5" x14ac:dyDescent="0.25">
      <c r="A66" s="29"/>
      <c r="E66" s="69"/>
    </row>
    <row ht="15.75" r="67" spans="1:5" x14ac:dyDescent="0.25">
      <c r="A67" s="29"/>
    </row>
    <row ht="15.75" r="68" spans="1:5" x14ac:dyDescent="0.25">
      <c r="A68" s="29"/>
    </row>
    <row ht="15.75" r="69" spans="1:5" x14ac:dyDescent="0.25">
      <c r="A69" s="29"/>
    </row>
    <row ht="15.75" r="70" spans="1:5" x14ac:dyDescent="0.25">
      <c r="A70" s="29"/>
    </row>
    <row ht="15.75" r="71" spans="1:5" x14ac:dyDescent="0.25">
      <c r="A71" s="29"/>
    </row>
    <row ht="15.75" r="72" spans="1:5" x14ac:dyDescent="0.25">
      <c r="A72" s="29"/>
    </row>
    <row ht="15.75" r="73" spans="1:5" x14ac:dyDescent="0.25">
      <c r="A73" s="29"/>
    </row>
    <row ht="15.75" r="74" spans="1:5" x14ac:dyDescent="0.25">
      <c r="A74" s="29"/>
    </row>
    <row ht="15.75" r="75" spans="1:5" x14ac:dyDescent="0.25">
      <c r="A75" s="29"/>
    </row>
    <row ht="15.75" r="76" spans="1:5" x14ac:dyDescent="0.25">
      <c r="A76" s="18"/>
      <c r="D76" s="18"/>
    </row>
    <row ht="15.75" r="77" spans="1:5" x14ac:dyDescent="0.25">
      <c r="A77" s="18"/>
      <c r="D77" s="18"/>
    </row>
    <row ht="15.75" r="78" spans="1:5" x14ac:dyDescent="0.25">
      <c r="A78" s="29"/>
    </row>
    <row ht="15.75" r="79" spans="1:5" x14ac:dyDescent="0.25">
      <c r="A79" s="29"/>
    </row>
    <row ht="15.75" r="80" spans="1:5" x14ac:dyDescent="0.25">
      <c r="A80" s="29"/>
      <c r="C80" s="61"/>
    </row>
    <row ht="15.75" r="81" spans="1:3" x14ac:dyDescent="0.25">
      <c r="A81" s="29"/>
    </row>
    <row ht="15.75" r="82" spans="1:3" x14ac:dyDescent="0.25">
      <c r="A82" s="29"/>
    </row>
    <row ht="15.75" r="83" spans="1:3" x14ac:dyDescent="0.25">
      <c r="A83" s="29"/>
      <c r="C83" s="74"/>
    </row>
    <row ht="15.75" r="84" spans="1:3" x14ac:dyDescent="0.25">
      <c r="A84" s="29"/>
    </row>
    <row ht="15.75" r="85" spans="1:3" x14ac:dyDescent="0.25">
      <c r="A85" s="29"/>
    </row>
    <row ht="15.75" r="86" spans="1:3" x14ac:dyDescent="0.25">
      <c r="A86" s="29"/>
    </row>
    <row ht="15.75" r="87" spans="1:3" x14ac:dyDescent="0.25">
      <c r="A87" s="29"/>
    </row>
    <row ht="15.75" r="88" spans="1:3" x14ac:dyDescent="0.25">
      <c r="A88" s="29"/>
    </row>
    <row ht="15.75" r="89" spans="1:3" x14ac:dyDescent="0.25">
      <c r="A89" s="29"/>
    </row>
    <row ht="15.75" r="90" spans="1:3" x14ac:dyDescent="0.25">
      <c r="A90" s="29"/>
    </row>
    <row ht="15.75" r="91" spans="1:3" x14ac:dyDescent="0.25">
      <c r="A91" s="29"/>
    </row>
    <row ht="15.75" r="92" spans="1:3" x14ac:dyDescent="0.25">
      <c r="A92" s="29"/>
    </row>
    <row ht="15.75" r="93" spans="1:3" x14ac:dyDescent="0.25">
      <c r="A93" s="29"/>
    </row>
    <row ht="15.75" r="94" spans="1:3" x14ac:dyDescent="0.25">
      <c r="A94" s="29"/>
    </row>
    <row ht="15.75" r="95" spans="1:3" x14ac:dyDescent="0.25">
      <c r="A95" s="29"/>
    </row>
    <row ht="15.75" r="96" spans="1:3" x14ac:dyDescent="0.25">
      <c r="A96" s="29"/>
    </row>
    <row ht="15.75" r="97" spans="1:7" x14ac:dyDescent="0.25">
      <c r="A97" s="29"/>
    </row>
    <row ht="15.75" r="98" spans="1:7" x14ac:dyDescent="0.25">
      <c r="A98" s="29"/>
    </row>
    <row ht="15.75" r="99" spans="1:7" x14ac:dyDescent="0.25">
      <c r="A99" s="29"/>
    </row>
    <row ht="15.75" r="100" spans="1:7" x14ac:dyDescent="0.25">
      <c r="A100" s="29"/>
    </row>
    <row ht="15.75" r="101" spans="1:7" x14ac:dyDescent="0.25">
      <c r="A101" s="29"/>
    </row>
    <row ht="15.75" r="102" spans="1:7" x14ac:dyDescent="0.25">
      <c r="A102" s="29"/>
    </row>
    <row ht="15.75" r="103" spans="1:7" x14ac:dyDescent="0.25">
      <c r="A103" s="29"/>
    </row>
    <row ht="20.25" r="104" spans="1:7" x14ac:dyDescent="0.3">
      <c r="A104" s="26"/>
      <c r="B104" s="26"/>
    </row>
    <row ht="15.75" r="105" spans="1:7" x14ac:dyDescent="0.25">
      <c r="A105" s="32"/>
      <c r="B105" s="32"/>
    </row>
    <row ht="15.75" r="106" spans="1:7" x14ac:dyDescent="0.25">
      <c r="A106" s="32"/>
    </row>
    <row ht="15.75" r="107" spans="1:7" x14ac:dyDescent="0.25">
      <c r="A107" s="33"/>
    </row>
    <row ht="15.75" r="108" spans="1:7" x14ac:dyDescent="0.25">
      <c r="A108" s="29"/>
      <c r="G108" s="18"/>
    </row>
    <row ht="15.75" r="109" spans="1:7" x14ac:dyDescent="0.25">
      <c r="A109" s="29"/>
      <c r="B109" s="18"/>
      <c r="F109" s="18"/>
    </row>
    <row ht="15.75" r="110" spans="1:7" x14ac:dyDescent="0.25">
      <c r="A110" s="29"/>
      <c r="B110" s="18"/>
      <c r="F110" s="18"/>
    </row>
    <row ht="15.75" r="111" spans="1:7" x14ac:dyDescent="0.25">
      <c r="A111" s="29"/>
      <c r="B111" s="18"/>
    </row>
    <row ht="15.75" r="112" spans="1:7" x14ac:dyDescent="0.25">
      <c r="A112" s="29"/>
    </row>
    <row ht="15.75" r="113" spans="1:6" x14ac:dyDescent="0.25">
      <c r="A113" s="29"/>
      <c r="F113" s="18"/>
    </row>
    <row ht="15.75" r="114" spans="1:6" x14ac:dyDescent="0.25">
      <c r="A114" s="29"/>
    </row>
    <row ht="15.75" r="115" spans="1:6" x14ac:dyDescent="0.25">
      <c r="A115" s="29"/>
    </row>
    <row ht="15.75" r="116" spans="1:6" x14ac:dyDescent="0.25">
      <c r="A116" s="28"/>
      <c r="F116" s="24"/>
    </row>
    <row ht="15.75" r="117" spans="1:6" x14ac:dyDescent="0.25">
      <c r="A117" s="28"/>
    </row>
    <row ht="15.75" r="118" spans="1:6" x14ac:dyDescent="0.25">
      <c r="A118" s="28"/>
    </row>
    <row ht="15.75" r="119" spans="1:6" x14ac:dyDescent="0.25">
      <c r="A119" s="33"/>
    </row>
    <row ht="15.75" r="120" spans="1:6" x14ac:dyDescent="0.25">
      <c r="A120" s="28"/>
    </row>
    <row ht="15.75" r="121" spans="1:6" x14ac:dyDescent="0.25">
      <c r="A121" s="29"/>
      <c r="F121" s="18"/>
    </row>
    <row ht="15.75" r="122" spans="1:6" x14ac:dyDescent="0.25">
      <c r="A122" s="29"/>
    </row>
    <row ht="15.75" r="123" spans="1:6" x14ac:dyDescent="0.25">
      <c r="A123" s="29"/>
      <c r="F123" s="18"/>
    </row>
    <row ht="15.75" r="124" spans="1:6" x14ac:dyDescent="0.25">
      <c r="A124" s="29"/>
      <c r="F124" s="18"/>
    </row>
    <row ht="15.75" r="125" spans="1:6" x14ac:dyDescent="0.25">
      <c r="A125" s="29"/>
      <c r="F125" s="18"/>
    </row>
    <row ht="15.75" r="126" spans="1:6" x14ac:dyDescent="0.25">
      <c r="A126" s="29"/>
      <c r="F126" s="18"/>
    </row>
    <row ht="15.75" r="127" spans="1:6" x14ac:dyDescent="0.25">
      <c r="A127" s="29"/>
    </row>
    <row ht="15.75" r="128" spans="1:6" x14ac:dyDescent="0.25">
      <c r="A128" s="29"/>
      <c r="F128" s="18"/>
    </row>
    <row ht="15.75" r="129" spans="1:6" x14ac:dyDescent="0.25">
      <c r="A129" s="29"/>
      <c r="F129" s="18"/>
    </row>
    <row ht="15.75" r="130" spans="1:6" x14ac:dyDescent="0.25">
      <c r="A130" s="29"/>
      <c r="F130" s="18"/>
    </row>
    <row ht="15.75" r="131" spans="1:6" x14ac:dyDescent="0.25">
      <c r="A131" s="29"/>
    </row>
    <row ht="15.75" r="132" spans="1:6" x14ac:dyDescent="0.25">
      <c r="A132" s="28"/>
      <c r="F132" s="20"/>
    </row>
    <row ht="15.75" r="133" spans="1:6" x14ac:dyDescent="0.25">
      <c r="A133" s="28"/>
    </row>
    <row ht="15.75" r="134" spans="1:6" x14ac:dyDescent="0.25">
      <c r="A134" s="28"/>
    </row>
    <row ht="15.75" r="135" spans="1:6" x14ac:dyDescent="0.25">
      <c r="A135" s="33"/>
    </row>
    <row ht="15.75" r="136" spans="1:6" x14ac:dyDescent="0.25">
      <c r="A136" s="28"/>
    </row>
    <row ht="15.75" r="137" spans="1:6" x14ac:dyDescent="0.25">
      <c r="A137" s="29"/>
      <c r="F137" s="25"/>
    </row>
    <row ht="15.75" r="138" spans="1:6" x14ac:dyDescent="0.25">
      <c r="A138" s="29"/>
    </row>
    <row ht="15.75" r="139" spans="1:6" x14ac:dyDescent="0.25">
      <c r="A139" s="29"/>
      <c r="B139" s="18"/>
    </row>
    <row ht="15.75" r="140" spans="1:6" x14ac:dyDescent="0.25">
      <c r="A140" s="29"/>
      <c r="F140" s="18"/>
    </row>
    <row ht="15.75" r="141" spans="1:6" x14ac:dyDescent="0.25">
      <c r="A141" s="29"/>
    </row>
    <row ht="15.75" r="142" spans="1:6" x14ac:dyDescent="0.25">
      <c r="A142" s="29"/>
      <c r="F142" s="25"/>
    </row>
    <row ht="15.75" r="143" spans="1:6" x14ac:dyDescent="0.25">
      <c r="A143" s="28"/>
    </row>
    <row ht="15.75" r="144" spans="1:6" x14ac:dyDescent="0.25">
      <c r="A144" s="29"/>
    </row>
  </sheetData>
  <mergeCells count="2">
    <mergeCell ref="A31:D31"/>
    <mergeCell ref="A36:D36"/>
  </mergeCells>
  <phoneticPr fontId="2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>
      <selection pane="topLeft" activeCell="B1" sqref="B1"/>
    </sheetView>
  </sheetViews>
  <sheetFormatPr baseColWidth="8" defaultRowHeight="12"/>
  <cols>
    <col min="1" max="1" width="9.140625" style="6" customWidth="1"/>
    <col min="2" max="2" width="42.28515625" bestFit="1" customWidth="1"/>
    <col min="3" max="3" width="10.85546875" style="1" bestFit="1" customWidth="1"/>
    <col min="4" max="4" width="10.85546875" style="1" customWidth="1"/>
    <col min="5" max="5" width="11.28515625" style="1" bestFit="1" customWidth="1"/>
    <col min="6" max="6" width="11.85546875" style="1" bestFit="1" customWidth="1"/>
    <col min="7" max="7" width="10.7109375" style="1" customWidth="1"/>
    <col min="8" max="8" width="11.85546875" style="1" bestFit="1" customWidth="1"/>
    <col min="9" max="9" width="10.85546875" bestFit="1" customWidth="1"/>
  </cols>
  <sheetData>
    <row r="1" spans="1:9" x14ac:dyDescent="0.2">
      <c r="A1" s="136"/>
      <c r="B1" s="12"/>
      <c r="C1" s="13"/>
      <c r="D1" s="13"/>
      <c r="E1" s="13"/>
      <c r="F1" s="13"/>
      <c r="G1" s="13"/>
      <c r="H1" s="13"/>
      <c r="I1" s="14"/>
    </row>
    <row r="2" spans="1:9" x14ac:dyDescent="0.2">
      <c r="A2" s="137"/>
      <c r="B2" s="146"/>
      <c r="C2" s="54"/>
      <c r="D2" s="54" t="s">
        <v>221</v>
      </c>
      <c r="E2" s="54"/>
      <c r="F2" s="54"/>
      <c r="G2" s="55"/>
      <c r="H2" s="55"/>
      <c r="I2" s="14"/>
    </row>
    <row ht="13.5" r="3" spans="1:9" thickBot="1" x14ac:dyDescent="0.25">
      <c r="A3" s="137"/>
      <c r="B3" s="53"/>
      <c r="C3" s="54"/>
      <c r="D3" s="54"/>
      <c r="E3" s="54"/>
      <c r="F3" s="54"/>
      <c r="G3" s="55"/>
      <c r="H3" s="55"/>
      <c r="I3" s="14"/>
    </row>
    <row ht="13.5" r="4" spans="1:9" thickBot="1" x14ac:dyDescent="0.25">
      <c r="A4" s="136"/>
      <c r="B4" s="14"/>
      <c r="C4" s="15"/>
      <c r="D4" s="153" t="s">
        <v>12</v>
      </c>
      <c r="E4" s="153" t="s">
        <v>5</v>
      </c>
      <c r="F4" s="153" t="s">
        <v>22</v>
      </c>
      <c r="G4" s="153"/>
      <c r="H4" s="153" t="s">
        <v>13</v>
      </c>
      <c r="I4" s="153"/>
    </row>
    <row ht="13.5" r="5" spans="1:9" thickBot="1" x14ac:dyDescent="0.25">
      <c r="A5" s="151" t="s">
        <v>0</v>
      </c>
      <c r="B5" s="152" t="s">
        <v>9</v>
      </c>
      <c r="C5" s="154" t="s">
        <v>10</v>
      </c>
      <c r="D5" s="155" t="s">
        <v>20</v>
      </c>
      <c r="E5" s="155" t="s">
        <v>21</v>
      </c>
      <c r="F5" s="155" t="s">
        <v>23</v>
      </c>
      <c r="G5" s="155" t="s">
        <v>11</v>
      </c>
      <c r="H5" s="155" t="s">
        <v>24</v>
      </c>
      <c r="I5" s="156" t="s">
        <v>7</v>
      </c>
    </row>
    <row r="6" spans="1:9" s="77" customFormat="1" x14ac:dyDescent="0.2">
      <c r="A6" s="182" t="s">
        <v>232</v>
      </c>
      <c r="B6" s="205" t="s">
        <v>187</v>
      </c>
      <c r="C6" s="160">
        <v>5125</v>
      </c>
      <c r="D6" s="159"/>
      <c r="E6" s="160"/>
      <c r="F6" s="159"/>
      <c r="G6" s="160"/>
      <c r="H6" s="159"/>
      <c r="I6" s="160">
        <f>SUM(C6:H6)</f>
        <v>5125</v>
      </c>
    </row>
    <row r="7" spans="1:9" s="77" customFormat="1" x14ac:dyDescent="0.2">
      <c r="A7" s="204" t="s">
        <v>233</v>
      </c>
      <c r="B7" s="206" t="s">
        <v>188</v>
      </c>
      <c r="C7" s="157"/>
      <c r="D7" s="98"/>
      <c r="E7" s="157"/>
      <c r="F7" s="158"/>
      <c r="G7" s="158"/>
      <c r="H7" s="158">
        <v>290.18</v>
      </c>
      <c r="I7" s="157">
        <f>SUM(C7:H7)</f>
        <v>290.18</v>
      </c>
    </row>
    <row r="8" spans="1:9" s="78" customFormat="1" x14ac:dyDescent="0.2">
      <c r="A8" s="193" t="s">
        <v>240</v>
      </c>
      <c r="B8" s="138" t="s">
        <v>189</v>
      </c>
      <c r="C8" s="157"/>
      <c r="D8" s="208"/>
      <c r="E8" s="157">
        <v>581.38</v>
      </c>
      <c r="F8" s="158"/>
      <c r="G8" s="157"/>
      <c r="H8" s="158"/>
      <c r="I8" s="157">
        <f>SUM(C8:H8)</f>
        <v>581.38</v>
      </c>
    </row>
    <row r="9" spans="1:9" s="78" customFormat="1" x14ac:dyDescent="0.2">
      <c r="A9" s="193" t="s">
        <v>241</v>
      </c>
      <c r="B9" s="139" t="s">
        <v>186</v>
      </c>
      <c r="C9" s="157"/>
      <c r="D9" s="157"/>
      <c r="E9" s="157"/>
      <c r="F9" s="158">
        <v>281.78</v>
      </c>
      <c r="G9" s="157"/>
      <c r="H9" s="158"/>
      <c r="I9" s="157">
        <f>SUM(C9:H9)</f>
        <v>281.78</v>
      </c>
    </row>
    <row r="10" spans="1:9" s="192" customFormat="1" x14ac:dyDescent="0.2">
      <c r="A10" s="189" t="s">
        <v>248</v>
      </c>
      <c r="B10" s="190" t="s">
        <v>196</v>
      </c>
      <c r="C10" s="191"/>
      <c r="D10" s="191"/>
      <c r="E10" s="191"/>
      <c r="F10" s="191"/>
      <c r="G10" s="191">
        <v>819.77</v>
      </c>
      <c r="H10" s="191"/>
      <c r="I10" s="191">
        <f>SUM(C10:H10)</f>
        <v>819.77</v>
      </c>
    </row>
    <row r="11" spans="1:9" s="78" customFormat="1" x14ac:dyDescent="0.2">
      <c r="A11" s="172" t="s">
        <v>242</v>
      </c>
      <c r="B11" s="201" t="s">
        <v>252</v>
      </c>
      <c r="C11" s="167"/>
      <c r="D11" s="209"/>
      <c r="E11" s="209"/>
      <c r="F11" s="209"/>
      <c r="G11" s="210">
        <v>5150</v>
      </c>
      <c r="H11" s="209"/>
      <c r="I11" s="210">
        <f>SUM(C11:H11)</f>
        <v>5150</v>
      </c>
    </row>
    <row r="12" spans="1:9" x14ac:dyDescent="0.2">
      <c r="A12" s="193" t="s">
        <v>243</v>
      </c>
      <c r="B12" s="138" t="s">
        <v>194</v>
      </c>
      <c r="C12" s="157">
        <v>5125</v>
      </c>
      <c r="D12" s="158"/>
      <c r="E12" s="157"/>
      <c r="F12" s="158"/>
      <c r="G12" s="157"/>
      <c r="H12" s="98"/>
      <c r="I12" s="157">
        <f>SUM(C12:H12)</f>
        <v>5125</v>
      </c>
    </row>
    <row r="13" spans="1:9" s="78" customFormat="1" x14ac:dyDescent="0.2">
      <c r="A13" s="172" t="s">
        <v>254</v>
      </c>
      <c r="B13" s="201" t="s">
        <v>253</v>
      </c>
      <c r="C13" s="207"/>
      <c r="D13" s="207"/>
      <c r="E13" s="207"/>
      <c r="F13" s="207"/>
      <c r="G13" s="211">
        <v>1743</v>
      </c>
      <c r="H13" s="207"/>
      <c r="I13" s="211">
        <f>SUM(C13:H13)</f>
        <v>1743</v>
      </c>
    </row>
    <row r="14" spans="1:9" s="8" customFormat="1" x14ac:dyDescent="0.2">
      <c r="A14" s="193" t="s">
        <v>286</v>
      </c>
      <c r="B14" s="201" t="s">
        <v>285</v>
      </c>
      <c r="C14" s="238"/>
      <c r="D14" s="238">
        <v>1.99</v>
      </c>
      <c r="E14" s="238"/>
      <c r="F14" s="237"/>
      <c r="G14" s="238"/>
      <c r="H14" s="237"/>
      <c r="I14" s="238">
        <f>SUM(C14:H14)</f>
        <v>1.99</v>
      </c>
    </row>
    <row r="15" spans="1:9" s="162" customFormat="1" x14ac:dyDescent="0.2">
      <c r="A15" s="213"/>
      <c r="B15" s="212"/>
      <c r="C15" s="214"/>
      <c r="D15" s="214"/>
      <c r="E15" s="214"/>
      <c r="F15" s="214"/>
      <c r="G15" s="214"/>
      <c r="H15" s="214"/>
      <c r="I15" s="214"/>
    </row>
    <row r="16" spans="1:9" s="162" customFormat="1" x14ac:dyDescent="0.2">
      <c r="A16" s="213"/>
      <c r="B16" s="212"/>
      <c r="C16" s="214"/>
      <c r="D16" s="214"/>
      <c r="E16" s="214"/>
      <c r="F16" s="214"/>
      <c r="G16" s="214"/>
      <c r="H16" s="214"/>
      <c r="I16" s="214"/>
    </row>
    <row r="17" spans="1:9" s="62" customFormat="1" x14ac:dyDescent="0.2">
      <c r="A17" s="172"/>
      <c r="B17" s="139"/>
      <c r="C17" s="167"/>
      <c r="D17" s="167"/>
      <c r="E17" s="167"/>
      <c r="F17" s="167"/>
      <c r="G17" s="167"/>
      <c r="H17" s="167"/>
      <c r="I17" s="167"/>
    </row>
    <row r="18" spans="1:9" x14ac:dyDescent="0.2">
      <c r="A18" s="135"/>
      <c r="B18" s="138"/>
      <c r="C18" s="161"/>
      <c r="D18" s="161"/>
      <c r="E18" s="161"/>
      <c r="F18" s="161"/>
      <c r="G18" s="161"/>
      <c r="H18" s="161"/>
      <c r="I18" s="161"/>
    </row>
    <row ht="13.5" r="19" spans="1:9" thickBot="1" x14ac:dyDescent="0.25">
      <c r="B19" s="7" t="s">
        <v>7</v>
      </c>
      <c r="C19" s="148">
        <f>SUM(C6:C18)</f>
        <v>10250</v>
      </c>
      <c r="D19" s="149">
        <f>SUM(D6:D18)</f>
        <v>1.99</v>
      </c>
      <c r="E19" s="150">
        <f>SUM(E6:E18)</f>
        <v>581.38</v>
      </c>
      <c r="F19" s="149">
        <f>SUM(F6:F18)</f>
        <v>281.78</v>
      </c>
      <c r="G19" s="148">
        <f>SUM(G6:G18)</f>
        <v>7712.77</v>
      </c>
      <c r="H19" s="149">
        <f>SUM(H6:H18)</f>
        <v>290.18</v>
      </c>
      <c r="I19" s="148">
        <f>SUM(C19:H19)</f>
        <v>19118.1</v>
      </c>
    </row>
    <row ht="13.5" r="20" spans="1:9" thickTop="1" x14ac:dyDescent="0.2"/>
    <row r="25" spans="1:9" x14ac:dyDescent="0.2">
      <c r="C25" s="59"/>
    </row>
    <row r="27" spans="1:9" x14ac:dyDescent="0.2">
      <c r="B27" s="3"/>
      <c r="C27" s="4"/>
      <c r="D27" s="4"/>
      <c r="E27" s="4"/>
      <c r="F27" s="4"/>
      <c r="G27" s="4"/>
    </row>
  </sheetData>
  <phoneticPr fontId="2" type="noConversion"/>
  <printOptions gridLines="1"/>
  <pageMargins left="0" right="0" top="0.98425196850393704" bottom="0.98425196850393704" header="0.51181102362204722" footer="0.51181102362204722"/>
  <pageSetup scale="90" orientation="landscape" horizontalDpi="300" verticalDpi="300" r:id="rId1"/>
  <headerFooter alignWithMargins="0">
    <oddFooter>Page &amp;P&amp;R&amp;F</oddFooter>
  </headerFooter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 zoomScaleNormal="100">
      <pane ySplit="3" topLeftCell="A11" activePane="bottomLeft" state="frozen"/>
      <selection pane="bottomLeft" sqref="A1:O50"/>
    </sheetView>
  </sheetViews>
  <sheetFormatPr baseColWidth="8" defaultRowHeight="12"/>
  <cols>
    <col min="1" max="1" width="8.140625" style="5" bestFit="1" customWidth="1"/>
    <col min="2" max="2" width="27.85546875" bestFit="1" customWidth="1"/>
    <col min="3" max="3" width="8.140625" style="66" bestFit="1" customWidth="1"/>
    <col min="4" max="4" width="10.7109375" style="1" customWidth="1"/>
    <col min="5" max="5" width="10.42578125" style="1" bestFit="1" customWidth="1"/>
    <col min="6" max="6" width="10.42578125" style="1" customWidth="1"/>
    <col min="7" max="7" width="9.28515625" style="1" bestFit="1" customWidth="1"/>
    <col min="8" max="8" width="10.28515625" style="1" bestFit="1" customWidth="1"/>
    <col min="9" max="9" width="10.140625" style="1" customWidth="1"/>
    <col min="10" max="10" width="10.28515625" style="1" bestFit="1" customWidth="1"/>
    <col min="11" max="11" width="9.5703125" style="44" customWidth="1"/>
    <col min="12" max="12" width="10.28515625" style="1" customWidth="1"/>
    <col min="13" max="13" width="12.140625" style="1" customWidth="1"/>
    <col min="14" max="14" width="10.7109375" style="9" customWidth="1"/>
    <col min="15" max="15" width="11" style="10" customWidth="1"/>
  </cols>
  <sheetData>
    <row r="1" spans="1:15" x14ac:dyDescent="0.2">
      <c r="A1" s="251"/>
      <c r="B1" s="45"/>
      <c r="C1" s="65"/>
      <c r="D1" s="46"/>
      <c r="E1" s="46" t="s">
        <v>222</v>
      </c>
      <c r="F1" s="46"/>
      <c r="G1" s="46"/>
      <c r="H1" s="47"/>
      <c r="I1" s="47"/>
      <c r="J1" s="47"/>
      <c r="K1" s="48"/>
      <c r="L1" s="47"/>
      <c r="M1" s="47"/>
      <c r="N1" s="49"/>
      <c r="O1" s="50"/>
    </row>
    <row ht="13.5" r="2" spans="1:15" thickBot="1" x14ac:dyDescent="0.25">
      <c r="A2" s="250"/>
      <c r="B2" s="14"/>
      <c r="C2" s="188"/>
      <c r="D2" s="15"/>
      <c r="E2" s="15"/>
      <c r="F2" s="15"/>
      <c r="G2" s="15"/>
      <c r="H2" s="15"/>
      <c r="I2" s="15"/>
      <c r="J2" s="248"/>
      <c r="K2" s="249"/>
      <c r="L2" s="51"/>
      <c r="M2" s="15"/>
      <c r="N2" s="16"/>
      <c r="O2" s="52"/>
    </row>
    <row ht="13.5" r="3" spans="1:15" thickBot="1" x14ac:dyDescent="0.25">
      <c r="A3" s="79"/>
      <c r="B3" s="80"/>
      <c r="C3" s="81"/>
      <c r="D3" s="197" t="s">
        <v>16</v>
      </c>
      <c r="E3" s="197" t="s">
        <v>60</v>
      </c>
      <c r="F3" s="197"/>
      <c r="G3" s="197" t="s">
        <v>17</v>
      </c>
      <c r="H3" s="197" t="s">
        <v>2</v>
      </c>
      <c r="I3" s="197" t="s">
        <v>14</v>
      </c>
      <c r="J3" s="255"/>
      <c r="K3" s="256"/>
      <c r="L3" s="253" t="s">
        <v>25</v>
      </c>
      <c r="M3" s="197"/>
      <c r="N3" s="258"/>
      <c r="O3" s="183"/>
    </row>
    <row ht="13.5" r="4" spans="1:15" thickBot="1" x14ac:dyDescent="0.25">
      <c r="A4" s="132" t="s">
        <v>0</v>
      </c>
      <c r="B4" s="133" t="s">
        <v>1</v>
      </c>
      <c r="C4" s="252" t="s">
        <v>8</v>
      </c>
      <c r="D4" s="198" t="s">
        <v>62</v>
      </c>
      <c r="E4" s="198" t="s">
        <v>61</v>
      </c>
      <c r="F4" s="198" t="s">
        <v>72</v>
      </c>
      <c r="G4" s="198" t="s">
        <v>18</v>
      </c>
      <c r="H4" s="198" t="s">
        <v>3</v>
      </c>
      <c r="I4" s="198" t="s">
        <v>15</v>
      </c>
      <c r="J4" s="198" t="s">
        <v>4</v>
      </c>
      <c r="K4" s="257" t="s">
        <v>19</v>
      </c>
      <c r="L4" s="254" t="s">
        <v>26</v>
      </c>
      <c r="M4" s="198" t="s">
        <v>11</v>
      </c>
      <c r="N4" s="259" t="s">
        <v>5</v>
      </c>
      <c r="O4" s="233" t="s">
        <v>6</v>
      </c>
    </row>
    <row r="5" spans="1:15" s="170" customFormat="1" x14ac:dyDescent="0.2">
      <c r="A5" s="260" t="s">
        <v>231</v>
      </c>
      <c r="B5" s="261" t="s">
        <v>131</v>
      </c>
      <c r="C5" s="262">
        <v>509</v>
      </c>
      <c r="D5" s="263">
        <v>401.6</v>
      </c>
      <c r="E5" s="263">
        <v>69.6</v>
      </c>
      <c r="F5" s="263"/>
      <c r="G5" s="263"/>
      <c r="H5" s="263"/>
      <c r="I5" s="263"/>
      <c r="J5" s="264"/>
      <c r="K5" s="265"/>
      <c r="L5" s="263"/>
      <c r="M5" s="263"/>
      <c r="N5" s="264"/>
      <c r="O5" s="266">
        <f>SUM(D5:N5)</f>
        <v>471.2</v>
      </c>
    </row>
    <row r="6" spans="1:15" s="170" customFormat="1" x14ac:dyDescent="0.2">
      <c r="A6" s="184" t="s">
        <v>231</v>
      </c>
      <c r="B6" s="200" t="s">
        <v>230</v>
      </c>
      <c r="C6" s="241">
        <v>513</v>
      </c>
      <c r="D6" s="237"/>
      <c r="E6" s="237"/>
      <c r="F6" s="237"/>
      <c r="G6" s="237"/>
      <c r="H6" s="237"/>
      <c r="I6" s="237"/>
      <c r="J6" s="238"/>
      <c r="K6" s="239"/>
      <c r="L6" s="237"/>
      <c r="M6" s="237">
        <v>646.5</v>
      </c>
      <c r="N6" s="238"/>
      <c r="O6" s="267">
        <f>SUM(D6:N6)</f>
        <v>646.5</v>
      </c>
    </row>
    <row r="7" spans="1:15" s="170" customFormat="1" x14ac:dyDescent="0.2">
      <c r="A7" s="184" t="s">
        <v>231</v>
      </c>
      <c r="B7" s="199" t="s">
        <v>229</v>
      </c>
      <c r="C7" s="241">
        <v>507</v>
      </c>
      <c r="D7" s="237"/>
      <c r="E7" s="237"/>
      <c r="F7" s="237"/>
      <c r="G7" s="237"/>
      <c r="H7" s="237"/>
      <c r="I7" s="237"/>
      <c r="J7" s="238"/>
      <c r="K7" s="239"/>
      <c r="L7" s="237"/>
      <c r="M7" s="237">
        <v>102.5</v>
      </c>
      <c r="N7" s="238"/>
      <c r="O7" s="267">
        <f>SUM(D7:N7)</f>
        <v>102.5</v>
      </c>
    </row>
    <row r="8" spans="1:15" s="170" customFormat="1" x14ac:dyDescent="0.2">
      <c r="A8" s="184" t="s">
        <v>231</v>
      </c>
      <c r="B8" s="200" t="s">
        <v>223</v>
      </c>
      <c r="C8" s="241">
        <v>511</v>
      </c>
      <c r="D8" s="237"/>
      <c r="E8" s="237"/>
      <c r="F8" s="237"/>
      <c r="G8" s="237"/>
      <c r="H8" s="237"/>
      <c r="I8" s="237"/>
      <c r="J8" s="237"/>
      <c r="K8" s="239"/>
      <c r="L8" s="237"/>
      <c r="M8" s="238">
        <v>45</v>
      </c>
      <c r="N8" s="238"/>
      <c r="O8" s="267">
        <f>SUM(D8:N8)</f>
        <v>45</v>
      </c>
    </row>
    <row r="9" spans="1:15" s="170" customFormat="1" x14ac:dyDescent="0.2">
      <c r="A9" s="184" t="s">
        <v>231</v>
      </c>
      <c r="B9" s="200" t="s">
        <v>224</v>
      </c>
      <c r="C9" s="241">
        <v>504</v>
      </c>
      <c r="D9" s="237"/>
      <c r="E9" s="237"/>
      <c r="F9" s="237"/>
      <c r="G9" s="237"/>
      <c r="H9" s="237"/>
      <c r="I9" s="237">
        <v>142.5</v>
      </c>
      <c r="J9" s="238"/>
      <c r="K9" s="239"/>
      <c r="L9" s="237"/>
      <c r="M9" s="237"/>
      <c r="N9" s="238"/>
      <c r="O9" s="267">
        <f>SUM(D9:N9)</f>
        <v>142.5</v>
      </c>
    </row>
    <row r="10" spans="1:15" s="170" customFormat="1" x14ac:dyDescent="0.2">
      <c r="A10" s="184" t="s">
        <v>231</v>
      </c>
      <c r="B10" s="200" t="s">
        <v>226</v>
      </c>
      <c r="C10" s="241">
        <v>510</v>
      </c>
      <c r="D10" s="237"/>
      <c r="E10" s="237"/>
      <c r="F10" s="237">
        <v>78.4</v>
      </c>
      <c r="G10" s="237"/>
      <c r="H10" s="237"/>
      <c r="I10" s="237"/>
      <c r="J10" s="238"/>
      <c r="K10" s="239"/>
      <c r="L10" s="237"/>
      <c r="M10" s="237"/>
      <c r="N10" s="238"/>
      <c r="O10" s="267">
        <f>SUM(D10:N10)</f>
        <v>78.4</v>
      </c>
    </row>
    <row r="11" spans="1:15" s="170" customFormat="1" x14ac:dyDescent="0.2">
      <c r="A11" s="184" t="s">
        <v>231</v>
      </c>
      <c r="B11" s="200" t="s">
        <v>132</v>
      </c>
      <c r="C11" s="241">
        <v>512</v>
      </c>
      <c r="D11" s="237"/>
      <c r="E11" s="237"/>
      <c r="F11" s="237"/>
      <c r="G11" s="237"/>
      <c r="H11" s="237">
        <v>225</v>
      </c>
      <c r="I11" s="237">
        <v>150</v>
      </c>
      <c r="J11" s="237"/>
      <c r="K11" s="239"/>
      <c r="L11" s="237"/>
      <c r="M11" s="238"/>
      <c r="N11" s="238"/>
      <c r="O11" s="267">
        <f>SUM(D11:N11)</f>
        <v>375</v>
      </c>
    </row>
    <row r="12" spans="1:15" s="170" customFormat="1" x14ac:dyDescent="0.2">
      <c r="A12" s="184" t="s">
        <v>231</v>
      </c>
      <c r="B12" s="200" t="s">
        <v>225</v>
      </c>
      <c r="C12" s="241">
        <v>505</v>
      </c>
      <c r="D12" s="237"/>
      <c r="E12" s="237"/>
      <c r="F12" s="237"/>
      <c r="G12" s="237"/>
      <c r="H12" s="237"/>
      <c r="I12" s="237"/>
      <c r="J12" s="237"/>
      <c r="K12" s="239">
        <v>1105.67</v>
      </c>
      <c r="L12" s="237"/>
      <c r="M12" s="237"/>
      <c r="N12" s="238"/>
      <c r="O12" s="267">
        <f>SUM(D12:N12)</f>
        <v>1105.67</v>
      </c>
    </row>
    <row r="13" spans="1:15" s="170" customFormat="1" x14ac:dyDescent="0.2">
      <c r="A13" s="184" t="s">
        <v>231</v>
      </c>
      <c r="B13" s="200" t="s">
        <v>227</v>
      </c>
      <c r="C13" s="241">
        <v>508</v>
      </c>
      <c r="D13" s="237"/>
      <c r="E13" s="237"/>
      <c r="F13" s="237"/>
      <c r="G13" s="237"/>
      <c r="H13" s="237"/>
      <c r="I13" s="237">
        <v>40.68</v>
      </c>
      <c r="J13" s="238"/>
      <c r="K13" s="239"/>
      <c r="L13" s="237"/>
      <c r="M13" s="237"/>
      <c r="N13" s="238">
        <v>8.14</v>
      </c>
      <c r="O13" s="267">
        <f>SUM(D13:N13)</f>
        <v>48.82</v>
      </c>
    </row>
    <row r="14" spans="1:15" s="170" customFormat="1" x14ac:dyDescent="0.2">
      <c r="A14" s="184" t="s">
        <v>231</v>
      </c>
      <c r="B14" s="200" t="s">
        <v>228</v>
      </c>
      <c r="C14" s="241">
        <v>506</v>
      </c>
      <c r="D14" s="237"/>
      <c r="E14" s="237"/>
      <c r="F14" s="237"/>
      <c r="G14" s="237"/>
      <c r="H14" s="237"/>
      <c r="I14" s="237">
        <v>175</v>
      </c>
      <c r="J14" s="238"/>
      <c r="K14" s="239"/>
      <c r="L14" s="237"/>
      <c r="M14" s="237"/>
      <c r="N14" s="238"/>
      <c r="O14" s="267">
        <f>SUM(D14:N14)</f>
        <v>175</v>
      </c>
    </row>
    <row r="15" spans="1:15" s="170" customFormat="1" x14ac:dyDescent="0.2">
      <c r="A15" s="184" t="s">
        <v>238</v>
      </c>
      <c r="B15" s="131" t="s">
        <v>131</v>
      </c>
      <c r="C15" s="242">
        <v>516</v>
      </c>
      <c r="D15" s="158">
        <v>288</v>
      </c>
      <c r="E15" s="158">
        <v>62.1</v>
      </c>
      <c r="F15" s="158"/>
      <c r="G15" s="158"/>
      <c r="H15" s="158"/>
      <c r="I15" s="158"/>
      <c r="J15" s="158"/>
      <c r="K15" s="240"/>
      <c r="L15" s="158"/>
      <c r="M15" s="158"/>
      <c r="N15" s="157"/>
      <c r="O15" s="268">
        <f>SUM(D15:N15)</f>
        <v>350.1</v>
      </c>
    </row>
    <row r="16" spans="1:15" s="170" customFormat="1" x14ac:dyDescent="0.2">
      <c r="A16" s="184" t="s">
        <v>238</v>
      </c>
      <c r="B16" s="169" t="s">
        <v>210</v>
      </c>
      <c r="C16" s="241">
        <v>514</v>
      </c>
      <c r="D16" s="237"/>
      <c r="E16" s="237"/>
      <c r="F16" s="237"/>
      <c r="G16" s="237"/>
      <c r="H16" s="237"/>
      <c r="I16" s="237"/>
      <c r="J16" s="238"/>
      <c r="K16" s="239"/>
      <c r="L16" s="237"/>
      <c r="M16" s="237">
        <v>12</v>
      </c>
      <c r="N16" s="238">
        <v>2.4</v>
      </c>
      <c r="O16" s="267">
        <f>SUM(D16:N16)</f>
        <v>14.4</v>
      </c>
    </row>
    <row r="17" spans="1:15" s="78" customFormat="1" x14ac:dyDescent="0.2">
      <c r="A17" s="184" t="s">
        <v>238</v>
      </c>
      <c r="B17" s="128" t="s">
        <v>132</v>
      </c>
      <c r="C17" s="243">
        <v>520</v>
      </c>
      <c r="D17" s="158"/>
      <c r="E17" s="158"/>
      <c r="F17" s="158"/>
      <c r="G17" s="158"/>
      <c r="H17" s="158">
        <v>300</v>
      </c>
      <c r="I17" s="158"/>
      <c r="J17" s="158"/>
      <c r="K17" s="240"/>
      <c r="L17" s="158"/>
      <c r="M17" s="157"/>
      <c r="N17" s="157"/>
      <c r="O17" s="268">
        <f>SUM(D17:N17)</f>
        <v>300</v>
      </c>
    </row>
    <row r="18" spans="1:15" s="170" customFormat="1" x14ac:dyDescent="0.2">
      <c r="A18" s="184" t="s">
        <v>238</v>
      </c>
      <c r="B18" s="131" t="s">
        <v>239</v>
      </c>
      <c r="C18" s="244">
        <v>522</v>
      </c>
      <c r="D18" s="158"/>
      <c r="E18" s="158"/>
      <c r="F18" s="158"/>
      <c r="G18" s="158"/>
      <c r="H18" s="158"/>
      <c r="I18" s="158"/>
      <c r="J18" s="158"/>
      <c r="K18" s="240"/>
      <c r="L18" s="158">
        <v>250</v>
      </c>
      <c r="M18" s="158"/>
      <c r="N18" s="157"/>
      <c r="O18" s="268">
        <f>SUM(D18:N18)</f>
        <v>250</v>
      </c>
    </row>
    <row r="19" spans="1:15" s="78" customFormat="1" x14ac:dyDescent="0.2">
      <c r="A19" s="184" t="s">
        <v>238</v>
      </c>
      <c r="B19" s="128" t="s">
        <v>227</v>
      </c>
      <c r="C19" s="243">
        <v>521</v>
      </c>
      <c r="D19" s="158"/>
      <c r="E19" s="158"/>
      <c r="F19" s="158"/>
      <c r="G19" s="158"/>
      <c r="H19" s="158"/>
      <c r="I19" s="158"/>
      <c r="J19" s="158"/>
      <c r="K19" s="240"/>
      <c r="L19" s="158"/>
      <c r="M19" s="157">
        <v>13.55</v>
      </c>
      <c r="N19" s="157">
        <v>2.71</v>
      </c>
      <c r="O19" s="268">
        <f>SUM(D19:N19)</f>
        <v>16.26</v>
      </c>
    </row>
    <row r="20" spans="1:15" s="78" customFormat="1" x14ac:dyDescent="0.2">
      <c r="A20" s="184" t="s">
        <v>238</v>
      </c>
      <c r="B20" s="169" t="s">
        <v>195</v>
      </c>
      <c r="C20" s="243">
        <v>515</v>
      </c>
      <c r="D20" s="158"/>
      <c r="E20" s="158"/>
      <c r="F20" s="158"/>
      <c r="G20" s="158"/>
      <c r="H20" s="158"/>
      <c r="I20" s="158">
        <v>377</v>
      </c>
      <c r="J20" s="157"/>
      <c r="K20" s="240"/>
      <c r="L20" s="158"/>
      <c r="M20" s="158"/>
      <c r="N20" s="157">
        <v>75.4</v>
      </c>
      <c r="O20" s="268">
        <f>SUM(D20:N20)</f>
        <v>452.4</v>
      </c>
    </row>
    <row r="21" spans="1:15" s="78" customFormat="1" x14ac:dyDescent="0.2">
      <c r="A21" s="184" t="s">
        <v>238</v>
      </c>
      <c r="B21" s="169" t="s">
        <v>209</v>
      </c>
      <c r="C21" s="241">
        <v>518</v>
      </c>
      <c r="D21" s="237"/>
      <c r="E21" s="237"/>
      <c r="F21" s="237"/>
      <c r="G21" s="237"/>
      <c r="H21" s="237"/>
      <c r="I21" s="237">
        <v>97.5</v>
      </c>
      <c r="J21" s="237"/>
      <c r="K21" s="239"/>
      <c r="L21" s="237"/>
      <c r="M21" s="237"/>
      <c r="N21" s="238"/>
      <c r="O21" s="267">
        <f>SUM(D21:N21)</f>
        <v>97.5</v>
      </c>
    </row>
    <row r="22" spans="1:15" s="78" customFormat="1" x14ac:dyDescent="0.2">
      <c r="A22" s="184" t="s">
        <v>238</v>
      </c>
      <c r="B22" s="128" t="s">
        <v>72</v>
      </c>
      <c r="C22" s="245">
        <v>517</v>
      </c>
      <c r="D22" s="158"/>
      <c r="E22" s="158"/>
      <c r="F22" s="158">
        <v>72</v>
      </c>
      <c r="G22" s="158"/>
      <c r="H22" s="158"/>
      <c r="I22" s="158"/>
      <c r="J22" s="158"/>
      <c r="K22" s="240"/>
      <c r="L22" s="158"/>
      <c r="M22" s="158"/>
      <c r="N22" s="157"/>
      <c r="O22" s="268">
        <f>SUM(D22:N22)</f>
        <v>72</v>
      </c>
    </row>
    <row r="23" spans="1:15" s="78" customFormat="1" x14ac:dyDescent="0.2">
      <c r="A23" s="184" t="s">
        <v>238</v>
      </c>
      <c r="B23" s="169" t="s">
        <v>212</v>
      </c>
      <c r="C23" s="241">
        <v>519</v>
      </c>
      <c r="D23" s="237"/>
      <c r="E23" s="237"/>
      <c r="F23" s="237"/>
      <c r="G23" s="237"/>
      <c r="H23" s="237"/>
      <c r="I23" s="237">
        <v>210</v>
      </c>
      <c r="J23" s="237"/>
      <c r="K23" s="239"/>
      <c r="L23" s="237"/>
      <c r="M23" s="237"/>
      <c r="N23" s="238"/>
      <c r="O23" s="267">
        <f>SUM(D23:N23)</f>
        <v>210</v>
      </c>
    </row>
    <row r="24" spans="1:15" s="78" customFormat="1" x14ac:dyDescent="0.2">
      <c r="A24" s="184" t="s">
        <v>211</v>
      </c>
      <c r="B24" s="171" t="s">
        <v>131</v>
      </c>
      <c r="C24" s="242">
        <v>526</v>
      </c>
      <c r="D24" s="158">
        <v>585</v>
      </c>
      <c r="E24" s="158">
        <v>91.6</v>
      </c>
      <c r="F24" s="158"/>
      <c r="G24" s="158"/>
      <c r="H24" s="158"/>
      <c r="I24" s="158"/>
      <c r="J24" s="157"/>
      <c r="K24" s="240"/>
      <c r="L24" s="158"/>
      <c r="M24" s="158"/>
      <c r="N24" s="157"/>
      <c r="O24" s="268">
        <f>SUM(D24:N24)</f>
        <v>676.6</v>
      </c>
    </row>
    <row r="25" spans="1:15" s="78" customFormat="1" x14ac:dyDescent="0.2">
      <c r="A25" s="184" t="s">
        <v>211</v>
      </c>
      <c r="B25" s="131" t="s">
        <v>132</v>
      </c>
      <c r="C25" s="242">
        <v>527</v>
      </c>
      <c r="D25" s="158"/>
      <c r="E25" s="158"/>
      <c r="F25" s="158"/>
      <c r="G25" s="158"/>
      <c r="H25" s="158">
        <v>300</v>
      </c>
      <c r="I25" s="158"/>
      <c r="J25" s="158"/>
      <c r="K25" s="240"/>
      <c r="L25" s="158"/>
      <c r="M25" s="158"/>
      <c r="N25" s="157"/>
      <c r="O25" s="268">
        <f>SUM(D25:N25)</f>
        <v>300</v>
      </c>
    </row>
    <row r="26" spans="1:15" s="78" customFormat="1" x14ac:dyDescent="0.2">
      <c r="A26" s="184" t="s">
        <v>211</v>
      </c>
      <c r="B26" s="171" t="s">
        <v>247</v>
      </c>
      <c r="C26" s="242">
        <v>523</v>
      </c>
      <c r="D26" s="158"/>
      <c r="E26" s="158"/>
      <c r="F26" s="158"/>
      <c r="G26" s="158"/>
      <c r="H26" s="158"/>
      <c r="I26" s="158">
        <v>50</v>
      </c>
      <c r="J26" s="157"/>
      <c r="K26" s="240"/>
      <c r="L26" s="158"/>
      <c r="M26" s="158"/>
      <c r="N26" s="157"/>
      <c r="O26" s="268">
        <f>SUM(D26:N26)</f>
        <v>50</v>
      </c>
    </row>
    <row r="27" spans="1:15" s="170" customFormat="1" x14ac:dyDescent="0.2">
      <c r="A27" s="184" t="s">
        <v>211</v>
      </c>
      <c r="B27" s="171" t="s">
        <v>197</v>
      </c>
      <c r="C27" s="246">
        <v>525</v>
      </c>
      <c r="D27" s="237"/>
      <c r="E27" s="237"/>
      <c r="F27" s="237"/>
      <c r="G27" s="237"/>
      <c r="H27" s="237"/>
      <c r="I27" s="237">
        <v>67.5</v>
      </c>
      <c r="J27" s="237"/>
      <c r="K27" s="239"/>
      <c r="L27" s="237"/>
      <c r="M27" s="237"/>
      <c r="N27" s="238"/>
      <c r="O27" s="267">
        <f>SUM(D27:N27)</f>
        <v>67.5</v>
      </c>
    </row>
    <row r="28" spans="1:15" s="78" customFormat="1" x14ac:dyDescent="0.2">
      <c r="A28" s="185" t="s">
        <v>244</v>
      </c>
      <c r="B28" s="128" t="s">
        <v>131</v>
      </c>
      <c r="C28" s="243">
        <v>528</v>
      </c>
      <c r="D28" s="158">
        <v>585</v>
      </c>
      <c r="E28" s="158">
        <v>132.95</v>
      </c>
      <c r="F28" s="158"/>
      <c r="G28" s="158"/>
      <c r="H28" s="158"/>
      <c r="I28" s="158"/>
      <c r="J28" s="157"/>
      <c r="K28" s="240"/>
      <c r="L28" s="158"/>
      <c r="M28" s="158"/>
      <c r="N28" s="157">
        <v>4.2</v>
      </c>
      <c r="O28" s="268">
        <f>SUM(D28:N28)</f>
        <v>722.15</v>
      </c>
    </row>
    <row r="29" spans="1:15" s="170" customFormat="1" x14ac:dyDescent="0.2">
      <c r="A29" s="202" t="s">
        <v>244</v>
      </c>
      <c r="B29" s="203" t="s">
        <v>132</v>
      </c>
      <c r="C29" s="247">
        <v>534</v>
      </c>
      <c r="D29" s="234"/>
      <c r="E29" s="234"/>
      <c r="F29" s="234"/>
      <c r="G29" s="234"/>
      <c r="H29" s="234">
        <v>75</v>
      </c>
      <c r="I29" s="234"/>
      <c r="J29" s="235"/>
      <c r="K29" s="236"/>
      <c r="L29" s="234"/>
      <c r="M29" s="234"/>
      <c r="N29" s="235"/>
      <c r="O29" s="269">
        <f>SUM(D29:N29)</f>
        <v>75</v>
      </c>
    </row>
    <row r="30" spans="1:15" s="170" customFormat="1" x14ac:dyDescent="0.2">
      <c r="A30" s="185" t="s">
        <v>244</v>
      </c>
      <c r="B30" s="169" t="s">
        <v>246</v>
      </c>
      <c r="C30" s="241">
        <v>529</v>
      </c>
      <c r="D30" s="237"/>
      <c r="E30" s="237"/>
      <c r="F30" s="237"/>
      <c r="G30" s="237"/>
      <c r="H30" s="237"/>
      <c r="I30" s="237"/>
      <c r="J30" s="238"/>
      <c r="K30" s="239"/>
      <c r="L30" s="237"/>
      <c r="M30" s="238">
        <v>150</v>
      </c>
      <c r="N30" s="238">
        <v>30</v>
      </c>
      <c r="O30" s="267">
        <f>SUM(D30:N30)</f>
        <v>180</v>
      </c>
    </row>
    <row r="31" spans="1:15" s="170" customFormat="1" x14ac:dyDescent="0.2">
      <c r="A31" s="185" t="s">
        <v>244</v>
      </c>
      <c r="B31" s="169" t="s">
        <v>245</v>
      </c>
      <c r="C31" s="241">
        <v>530</v>
      </c>
      <c r="D31" s="237"/>
      <c r="E31" s="237"/>
      <c r="F31" s="237"/>
      <c r="G31" s="237"/>
      <c r="H31" s="237"/>
      <c r="I31" s="237"/>
      <c r="J31" s="238"/>
      <c r="K31" s="239"/>
      <c r="L31" s="237"/>
      <c r="M31" s="238">
        <v>5150</v>
      </c>
      <c r="N31" s="238"/>
      <c r="O31" s="267">
        <f>SUM(D31:N31)</f>
        <v>5150</v>
      </c>
    </row>
    <row r="32" spans="1:15" s="170" customFormat="1" x14ac:dyDescent="0.2">
      <c r="A32" s="202" t="s">
        <v>244</v>
      </c>
      <c r="B32" s="203" t="s">
        <v>224</v>
      </c>
      <c r="C32" s="247">
        <v>533</v>
      </c>
      <c r="D32" s="234"/>
      <c r="E32" s="234"/>
      <c r="F32" s="234"/>
      <c r="G32" s="234"/>
      <c r="H32" s="234"/>
      <c r="I32" s="235">
        <v>165</v>
      </c>
      <c r="J32" s="234"/>
      <c r="K32" s="236"/>
      <c r="L32" s="234"/>
      <c r="M32" s="234"/>
      <c r="N32" s="235"/>
      <c r="O32" s="270">
        <f>SUM(D32:N32)</f>
        <v>165</v>
      </c>
    </row>
    <row r="33" spans="1:15" s="194" customFormat="1" x14ac:dyDescent="0.2">
      <c r="A33" s="185" t="s">
        <v>244</v>
      </c>
      <c r="B33" s="171" t="s">
        <v>212</v>
      </c>
      <c r="C33" s="246">
        <v>532</v>
      </c>
      <c r="D33" s="237"/>
      <c r="E33" s="237"/>
      <c r="F33" s="237"/>
      <c r="G33" s="237"/>
      <c r="H33" s="237"/>
      <c r="I33" s="237">
        <v>90</v>
      </c>
      <c r="J33" s="237"/>
      <c r="K33" s="239"/>
      <c r="L33" s="237"/>
      <c r="M33" s="238"/>
      <c r="N33" s="238"/>
      <c r="O33" s="267">
        <f>SUM(D33:N33)</f>
        <v>90</v>
      </c>
    </row>
    <row r="34" spans="1:15" s="78" customFormat="1" x14ac:dyDescent="0.2">
      <c r="A34" s="185" t="s">
        <v>244</v>
      </c>
      <c r="B34" s="131" t="s">
        <v>227</v>
      </c>
      <c r="C34" s="242">
        <v>531</v>
      </c>
      <c r="D34" s="158"/>
      <c r="E34" s="158"/>
      <c r="F34" s="158"/>
      <c r="G34" s="158"/>
      <c r="H34" s="158"/>
      <c r="I34" s="158">
        <v>159.63</v>
      </c>
      <c r="J34" s="158"/>
      <c r="K34" s="240"/>
      <c r="L34" s="158"/>
      <c r="M34" s="157"/>
      <c r="N34" s="157">
        <v>31.93</v>
      </c>
      <c r="O34" s="268">
        <f>SUM(D34:N34)</f>
        <v>191.56</v>
      </c>
    </row>
    <row r="35" spans="1:15" s="78" customFormat="1" x14ac:dyDescent="0.2">
      <c r="A35" s="185" t="s">
        <v>244</v>
      </c>
      <c r="B35" s="171" t="s">
        <v>251</v>
      </c>
      <c r="C35" s="246">
        <v>536</v>
      </c>
      <c r="D35" s="237"/>
      <c r="E35" s="237"/>
      <c r="F35" s="237"/>
      <c r="G35" s="237"/>
      <c r="H35" s="237"/>
      <c r="I35" s="237"/>
      <c r="J35" s="237">
        <v>100</v>
      </c>
      <c r="K35" s="239"/>
      <c r="L35" s="237"/>
      <c r="M35" s="238"/>
      <c r="N35" s="238"/>
      <c r="O35" s="267">
        <f>SUM(D35:N35)</f>
        <v>100</v>
      </c>
    </row>
    <row r="36" spans="1:15" s="194" customFormat="1" x14ac:dyDescent="0.2">
      <c r="A36" s="185" t="s">
        <v>244</v>
      </c>
      <c r="B36" s="171" t="s">
        <v>210</v>
      </c>
      <c r="C36" s="246">
        <v>535</v>
      </c>
      <c r="D36" s="237"/>
      <c r="E36" s="237"/>
      <c r="F36" s="237"/>
      <c r="G36" s="237"/>
      <c r="H36" s="237"/>
      <c r="I36" s="237"/>
      <c r="J36" s="237"/>
      <c r="K36" s="239"/>
      <c r="L36" s="237"/>
      <c r="M36" s="238">
        <v>41</v>
      </c>
      <c r="N36" s="238">
        <v>8.2</v>
      </c>
      <c r="O36" s="267">
        <f>SUM(D36:N36)</f>
        <v>49.2</v>
      </c>
    </row>
    <row r="37" spans="1:15" s="78" customFormat="1" x14ac:dyDescent="0.2">
      <c r="A37" s="184" t="s">
        <v>249</v>
      </c>
      <c r="B37" s="128" t="s">
        <v>131</v>
      </c>
      <c r="C37" s="243">
        <v>540</v>
      </c>
      <c r="D37" s="158">
        <v>585</v>
      </c>
      <c r="E37" s="158">
        <v>99.2</v>
      </c>
      <c r="F37" s="158"/>
      <c r="G37" s="158"/>
      <c r="H37" s="158"/>
      <c r="I37" s="158"/>
      <c r="J37" s="158"/>
      <c r="K37" s="240"/>
      <c r="L37" s="158"/>
      <c r="M37" s="158"/>
      <c r="N37" s="157"/>
      <c r="O37" s="268">
        <f>SUM(D37:N37)</f>
        <v>684.2</v>
      </c>
    </row>
    <row r="38" spans="1:15" s="170" customFormat="1" x14ac:dyDescent="0.2">
      <c r="A38" s="184" t="s">
        <v>249</v>
      </c>
      <c r="B38" s="131" t="s">
        <v>198</v>
      </c>
      <c r="C38" s="242">
        <v>538</v>
      </c>
      <c r="D38" s="158"/>
      <c r="E38" s="158"/>
      <c r="F38" s="158"/>
      <c r="G38" s="158">
        <v>84</v>
      </c>
      <c r="H38" s="158"/>
      <c r="I38" s="158"/>
      <c r="J38" s="158"/>
      <c r="K38" s="240"/>
      <c r="L38" s="158"/>
      <c r="M38" s="158"/>
      <c r="N38" s="157"/>
      <c r="O38" s="268">
        <f>SUM(G38:N38)</f>
        <v>84</v>
      </c>
    </row>
    <row r="39" spans="1:15" s="78" customFormat="1" x14ac:dyDescent="0.2">
      <c r="A39" s="184" t="s">
        <v>249</v>
      </c>
      <c r="B39" s="131" t="s">
        <v>201</v>
      </c>
      <c r="C39" s="242" t="s">
        <v>250</v>
      </c>
      <c r="D39" s="158"/>
      <c r="E39" s="158"/>
      <c r="F39" s="158"/>
      <c r="G39" s="158"/>
      <c r="H39" s="158"/>
      <c r="I39" s="158"/>
      <c r="J39" s="158"/>
      <c r="K39" s="240"/>
      <c r="L39" s="158"/>
      <c r="M39" s="158">
        <v>35</v>
      </c>
      <c r="N39" s="157"/>
      <c r="O39" s="268">
        <f>SUM(G39:N39)</f>
        <v>35</v>
      </c>
    </row>
    <row r="40" spans="1:15" s="78" customFormat="1" x14ac:dyDescent="0.2">
      <c r="A40" s="228" t="s">
        <v>249</v>
      </c>
      <c r="B40" s="171" t="s">
        <v>173</v>
      </c>
      <c r="C40" s="246">
        <v>537</v>
      </c>
      <c r="D40" s="237"/>
      <c r="E40" s="237"/>
      <c r="F40" s="237"/>
      <c r="G40" s="237"/>
      <c r="H40" s="237"/>
      <c r="I40" s="237">
        <v>210</v>
      </c>
      <c r="J40" s="237"/>
      <c r="K40" s="239"/>
      <c r="L40" s="237"/>
      <c r="M40" s="238"/>
      <c r="N40" s="238"/>
      <c r="O40" s="267">
        <f>SUM(G40:N40)</f>
        <v>210</v>
      </c>
    </row>
    <row r="41" spans="1:15" s="170" customFormat="1" x14ac:dyDescent="0.2">
      <c r="A41" s="184" t="s">
        <v>258</v>
      </c>
      <c r="B41" s="169" t="s">
        <v>210</v>
      </c>
      <c r="C41" s="130">
        <v>548</v>
      </c>
      <c r="D41" s="234"/>
      <c r="E41" s="234"/>
      <c r="F41" s="234"/>
      <c r="G41" s="234"/>
      <c r="H41" s="234"/>
      <c r="I41" s="235"/>
      <c r="J41" s="234"/>
      <c r="K41" s="236"/>
      <c r="L41" s="234"/>
      <c r="M41" s="234">
        <v>25</v>
      </c>
      <c r="N41" s="235">
        <v>5</v>
      </c>
      <c r="O41" s="270">
        <f>SUM(D41:N41)</f>
        <v>30</v>
      </c>
    </row>
    <row r="42" spans="1:15" s="168" customFormat="1" x14ac:dyDescent="0.2">
      <c r="A42" s="184" t="s">
        <v>258</v>
      </c>
      <c r="B42" s="169" t="s">
        <v>72</v>
      </c>
      <c r="C42" s="130">
        <v>543</v>
      </c>
      <c r="D42" s="234"/>
      <c r="E42" s="234"/>
      <c r="F42" s="234">
        <v>88.4</v>
      </c>
      <c r="G42" s="234"/>
      <c r="H42" s="234"/>
      <c r="I42" s="235"/>
      <c r="J42" s="234"/>
      <c r="K42" s="236"/>
      <c r="L42" s="234"/>
      <c r="M42" s="234"/>
      <c r="N42" s="235"/>
      <c r="O42" s="270">
        <f>SUM(D42:N42)</f>
        <v>88.4</v>
      </c>
    </row>
    <row r="43" spans="1:15" s="78" customFormat="1" x14ac:dyDescent="0.2">
      <c r="A43" s="184" t="s">
        <v>257</v>
      </c>
      <c r="B43" s="169" t="s">
        <v>255</v>
      </c>
      <c r="C43" s="195">
        <v>541</v>
      </c>
      <c r="D43" s="237"/>
      <c r="E43" s="237"/>
      <c r="F43" s="237"/>
      <c r="G43" s="237"/>
      <c r="H43" s="237"/>
      <c r="I43" s="238"/>
      <c r="J43" s="237"/>
      <c r="K43" s="239"/>
      <c r="L43" s="237"/>
      <c r="M43" s="238">
        <v>1755</v>
      </c>
      <c r="N43" s="238">
        <v>351</v>
      </c>
      <c r="O43" s="271">
        <f>SUM(D43:N43)</f>
        <v>2106</v>
      </c>
    </row>
    <row r="44" spans="1:15" s="78" customFormat="1" x14ac:dyDescent="0.2">
      <c r="A44" s="184" t="s">
        <v>258</v>
      </c>
      <c r="B44" s="169" t="s">
        <v>213</v>
      </c>
      <c r="C44" s="130">
        <v>545</v>
      </c>
      <c r="D44" s="158"/>
      <c r="E44" s="158"/>
      <c r="F44" s="158"/>
      <c r="G44" s="158"/>
      <c r="H44" s="158"/>
      <c r="I44" s="158">
        <v>515.75</v>
      </c>
      <c r="J44" s="158"/>
      <c r="K44" s="240"/>
      <c r="L44" s="158"/>
      <c r="M44" s="158"/>
      <c r="N44" s="157"/>
      <c r="O44" s="268">
        <f>SUM(D44:N44)</f>
        <v>515.75</v>
      </c>
    </row>
    <row r="45" spans="1:15" s="78" customFormat="1" x14ac:dyDescent="0.2">
      <c r="A45" s="184" t="s">
        <v>249</v>
      </c>
      <c r="B45" s="169" t="s">
        <v>172</v>
      </c>
      <c r="C45" s="129">
        <v>539</v>
      </c>
      <c r="D45" s="237"/>
      <c r="E45" s="237"/>
      <c r="F45" s="237"/>
      <c r="G45" s="237"/>
      <c r="H45" s="237"/>
      <c r="I45" s="237"/>
      <c r="J45" s="237"/>
      <c r="K45" s="239"/>
      <c r="L45" s="237"/>
      <c r="M45" s="238">
        <v>72.5</v>
      </c>
      <c r="N45" s="238">
        <v>14.5</v>
      </c>
      <c r="O45" s="267">
        <f>SUM(D45:N45)</f>
        <v>87</v>
      </c>
    </row>
    <row r="46" spans="1:15" s="78" customFormat="1" x14ac:dyDescent="0.2">
      <c r="A46" s="184" t="s">
        <v>258</v>
      </c>
      <c r="B46" s="128" t="s">
        <v>227</v>
      </c>
      <c r="C46" s="130">
        <v>546</v>
      </c>
      <c r="D46" s="158"/>
      <c r="E46" s="158"/>
      <c r="F46" s="158"/>
      <c r="G46" s="158"/>
      <c r="H46" s="158"/>
      <c r="I46" s="158">
        <v>122.19</v>
      </c>
      <c r="J46" s="158"/>
      <c r="K46" s="240"/>
      <c r="L46" s="158"/>
      <c r="M46" s="157"/>
      <c r="N46" s="157">
        <v>24.44</v>
      </c>
      <c r="O46" s="268">
        <f>SUM(D46:N46)</f>
        <v>146.63</v>
      </c>
    </row>
    <row r="47" spans="1:15" s="78" customFormat="1" x14ac:dyDescent="0.2">
      <c r="A47" s="184" t="s">
        <v>258</v>
      </c>
      <c r="B47" s="169" t="s">
        <v>256</v>
      </c>
      <c r="C47" s="130">
        <v>542</v>
      </c>
      <c r="D47" s="234"/>
      <c r="E47" s="234"/>
      <c r="F47" s="234"/>
      <c r="G47" s="234"/>
      <c r="H47" s="234"/>
      <c r="I47" s="235">
        <v>354.87</v>
      </c>
      <c r="J47" s="234"/>
      <c r="K47" s="236"/>
      <c r="L47" s="234"/>
      <c r="M47" s="234"/>
      <c r="N47" s="235">
        <v>70.97</v>
      </c>
      <c r="O47" s="270">
        <f>SUM(D47:N47)</f>
        <v>425.84</v>
      </c>
    </row>
    <row r="48" spans="1:15" s="170" customFormat="1" x14ac:dyDescent="0.2">
      <c r="A48" s="184" t="s">
        <v>258</v>
      </c>
      <c r="B48" s="169" t="s">
        <v>260</v>
      </c>
      <c r="C48" s="130">
        <v>547</v>
      </c>
      <c r="D48" s="234"/>
      <c r="E48" s="234"/>
      <c r="F48" s="234"/>
      <c r="G48" s="234"/>
      <c r="H48" s="234"/>
      <c r="I48" s="235">
        <v>55.83</v>
      </c>
      <c r="J48" s="234"/>
      <c r="K48" s="236"/>
      <c r="L48" s="234"/>
      <c r="M48" s="234"/>
      <c r="N48" s="235">
        <v>11.17</v>
      </c>
      <c r="O48" s="270">
        <f>SUM(D48:N48)</f>
        <v>67</v>
      </c>
    </row>
    <row ht="13.5" r="49" spans="1:15" s="78" customFormat="1" thickBot="1" x14ac:dyDescent="0.25">
      <c r="A49" s="272" t="s">
        <v>258</v>
      </c>
      <c r="B49" s="273" t="s">
        <v>259</v>
      </c>
      <c r="C49" s="186">
        <v>544</v>
      </c>
      <c r="D49" s="274">
        <v>626.6</v>
      </c>
      <c r="E49" s="274">
        <v>124.02</v>
      </c>
      <c r="F49" s="274"/>
      <c r="G49" s="274"/>
      <c r="H49" s="274"/>
      <c r="I49" s="275">
        <v>81.33</v>
      </c>
      <c r="J49" s="274"/>
      <c r="K49" s="276"/>
      <c r="L49" s="274"/>
      <c r="M49" s="274">
        <v>5</v>
      </c>
      <c r="N49" s="275">
        <v>17.27</v>
      </c>
      <c r="O49" s="277">
        <f>SUM(D49:N49)</f>
        <v>854.22</v>
      </c>
    </row>
    <row ht="13.5" r="50" spans="1:15" s="11" customFormat="1" thickBot="1" x14ac:dyDescent="0.25">
      <c r="B50" s="187"/>
      <c r="C50" s="188"/>
      <c r="D50" s="229">
        <f>SUM(D5:D49)</f>
        <v>3071.2</v>
      </c>
      <c r="E50" s="230">
        <f>SUM(E5:E49)</f>
        <v>579.47</v>
      </c>
      <c r="F50" s="230">
        <f>SUM(F5:F49)</f>
        <v>238.8</v>
      </c>
      <c r="G50" s="230">
        <f>SUM(G5:G49)</f>
        <v>84</v>
      </c>
      <c r="H50" s="230">
        <f>SUM(H5:H49)</f>
        <v>900</v>
      </c>
      <c r="I50" s="230">
        <f>SUM(I5:I49)</f>
        <v>3064.78</v>
      </c>
      <c r="J50" s="230">
        <f>SUM(J5:J49)</f>
        <v>100</v>
      </c>
      <c r="K50" s="231">
        <f>SUM(K5:K49)</f>
        <v>1105.67</v>
      </c>
      <c r="L50" s="230">
        <f>SUM(L5:L49)</f>
        <v>250</v>
      </c>
      <c r="M50" s="230">
        <f>SUM(M5:M49)</f>
        <v>8053.05</v>
      </c>
      <c r="N50" s="232">
        <f>SUM(N5:N49)</f>
        <v>657.33</v>
      </c>
      <c r="O50" s="233">
        <f>SUM(O5:O49)</f>
        <v>18104.3</v>
      </c>
    </row>
    <row r="51" spans="1:15" x14ac:dyDescent="0.2">
      <c r="B51" s="14"/>
      <c r="C51" s="188"/>
    </row>
    <row r="52" spans="1:15" x14ac:dyDescent="0.2">
      <c r="L52" s="9"/>
    </row>
    <row r="53" spans="1:15" x14ac:dyDescent="0.2">
      <c r="B53" s="35"/>
    </row>
  </sheetData>
  <phoneticPr fontId="2" type="noConversion"/>
  <printOptions gridLines="1"/>
  <pageMargins left="0" right="0" top="0.39370078740157483" bottom="0.39370078740157483" header="0.39370078740157483" footer="0.39370078740157483"/>
  <pageSetup paperSize="5" scale="85" orientation="landscape" r:id="rId1"/>
  <headerFooter alignWithMargins="0">
    <oddFooter>Page &amp;P&amp;R&amp;F</oddFooter>
  </headerFooter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>
      <selection pane="topLeft" sqref="A1:C34"/>
    </sheetView>
  </sheetViews>
  <sheetFormatPr baseColWidth="8" defaultRowHeight="12"/>
  <cols>
    <col min="1" max="1" width="64.85546875" customWidth="1"/>
    <col min="2" max="2" width="10.28515625" bestFit="1" customWidth="1"/>
  </cols>
  <sheetData>
    <row r="1" spans="1:3" x14ac:dyDescent="0.2">
      <c r="A1" s="2" t="s">
        <v>27</v>
      </c>
    </row>
    <row r="2" spans="1:3" x14ac:dyDescent="0.2">
      <c r="A2" s="2" t="s">
        <v>69</v>
      </c>
    </row>
    <row r="3" spans="1:3" x14ac:dyDescent="0.2">
      <c r="A3" s="2" t="s">
        <v>261</v>
      </c>
    </row>
    <row ht="15.75" r="6" spans="1:3" x14ac:dyDescent="0.25">
      <c r="A6" s="93" t="s">
        <v>70</v>
      </c>
      <c r="B6" s="94"/>
    </row>
    <row ht="15.75" r="7" spans="1:3" x14ac:dyDescent="0.25">
      <c r="A7" s="93"/>
      <c r="B7" s="94"/>
    </row>
    <row r="8" spans="1:3" x14ac:dyDescent="0.2">
      <c r="A8" s="3"/>
      <c r="B8" s="3"/>
      <c r="C8" s="3"/>
    </row>
    <row r="9" spans="1:3" x14ac:dyDescent="0.2">
      <c r="A9" s="3"/>
    </row>
    <row r="10" spans="1:3" x14ac:dyDescent="0.2">
      <c r="A10" s="3" t="s">
        <v>262</v>
      </c>
      <c r="B10" s="95" t="s">
        <v>55</v>
      </c>
      <c r="C10" s="95" t="s">
        <v>55</v>
      </c>
    </row>
    <row r="11" spans="1:3" x14ac:dyDescent="0.2">
      <c r="A11" s="62" t="s">
        <v>184</v>
      </c>
      <c r="B11" s="36">
        <v>3117.28</v>
      </c>
    </row>
    <row r="12" spans="1:3" x14ac:dyDescent="0.2">
      <c r="A12" s="62" t="s">
        <v>200</v>
      </c>
      <c r="B12" s="96">
        <v>1052.24</v>
      </c>
    </row>
    <row ht="13.5" r="13" spans="1:3" thickBot="1" x14ac:dyDescent="0.25">
      <c r="C13" s="97">
        <f>B11+B12</f>
        <v>4169.52</v>
      </c>
    </row>
    <row ht="13.5" r="14" spans="1:3" thickTop="1" x14ac:dyDescent="0.2"/>
    <row r="15" spans="1:3" x14ac:dyDescent="0.2">
      <c r="A15" t="s">
        <v>135</v>
      </c>
    </row>
    <row r="17" spans="1:4" x14ac:dyDescent="0.2">
      <c r="A17" s="8" t="s">
        <v>265</v>
      </c>
      <c r="B17" s="99">
        <v>0</v>
      </c>
    </row>
    <row r="18" spans="1:4" x14ac:dyDescent="0.2">
      <c r="A18" s="8" t="s">
        <v>264</v>
      </c>
      <c r="B18" s="91">
        <v>0</v>
      </c>
      <c r="C18" s="91"/>
    </row>
    <row ht="13.5" r="21" spans="1:4" thickBot="1" x14ac:dyDescent="0.25">
      <c r="A21" s="8" t="s">
        <v>263</v>
      </c>
      <c r="C21" s="97">
        <f>C13-B17-B18</f>
        <v>4169.52</v>
      </c>
    </row>
    <row ht="13.5" r="22" spans="1:4" thickTop="1" x14ac:dyDescent="0.2"/>
    <row r="24" spans="1:4" x14ac:dyDescent="0.2">
      <c r="A24" s="3" t="s">
        <v>136</v>
      </c>
      <c r="B24" s="3"/>
      <c r="C24" s="3"/>
      <c r="D24" s="3"/>
    </row>
    <row r="26" spans="1:4" x14ac:dyDescent="0.2">
      <c r="A26" s="3" t="s">
        <v>71</v>
      </c>
    </row>
    <row r="27" spans="1:4" x14ac:dyDescent="0.2">
      <c r="A27" s="8" t="s">
        <v>266</v>
      </c>
      <c r="C27" s="63">
        <v>3155.73</v>
      </c>
    </row>
    <row r="28" spans="1:4" x14ac:dyDescent="0.2">
      <c r="A28" s="8" t="s">
        <v>267</v>
      </c>
      <c r="C28" s="63">
        <v>19118.09</v>
      </c>
    </row>
    <row r="29" spans="1:4" x14ac:dyDescent="0.2">
      <c r="A29" s="8" t="s">
        <v>268</v>
      </c>
      <c r="C29" s="63">
        <v>18104.3</v>
      </c>
    </row>
    <row ht="13.5" r="31" spans="1:4" thickBot="1" x14ac:dyDescent="0.25">
      <c r="A31" s="8" t="s">
        <v>269</v>
      </c>
      <c r="C31" s="97">
        <f>C27+C28-C29</f>
        <v>4169.52</v>
      </c>
    </row>
    <row ht="13.5" r="32" spans="1:4" thickTop="1" x14ac:dyDescent="0.2">
      <c r="A32" s="8" t="s">
        <v>270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 zoomScaleNormal="100">
      <selection pane="topLeft" sqref="A1:E27"/>
    </sheetView>
  </sheetViews>
  <sheetFormatPr baseColWidth="8" defaultRowHeight="12"/>
  <cols>
    <col min="1" max="1" width="41.7109375" customWidth="1"/>
    <col min="2" max="2" width="7.7109375" bestFit="1" customWidth="1"/>
    <col min="4" max="4" width="45.7109375" bestFit="1" customWidth="1"/>
    <col min="5" max="5" width="31.42578125" bestFit="1" customWidth="1"/>
  </cols>
  <sheetData>
    <row r="2" spans="1:5" x14ac:dyDescent="0.2">
      <c r="A2" s="3" t="s">
        <v>288</v>
      </c>
    </row>
    <row r="4" spans="1:5" x14ac:dyDescent="0.2">
      <c r="A4" s="83" t="s">
        <v>134</v>
      </c>
      <c r="B4" s="82" t="s">
        <v>73</v>
      </c>
      <c r="C4" s="82" t="s">
        <v>74</v>
      </c>
      <c r="D4" s="84" t="s">
        <v>75</v>
      </c>
      <c r="E4" s="82" t="s">
        <v>76</v>
      </c>
    </row>
    <row r="5" spans="1:5" x14ac:dyDescent="0.2">
      <c r="A5" s="85" t="s">
        <v>77</v>
      </c>
      <c r="B5" s="86" t="s">
        <v>78</v>
      </c>
      <c r="C5" s="86" t="s">
        <v>79</v>
      </c>
      <c r="D5" s="86" t="s">
        <v>80</v>
      </c>
      <c r="E5" s="87" t="s">
        <v>128</v>
      </c>
    </row>
    <row r="6" spans="1:5" x14ac:dyDescent="0.2">
      <c r="A6" s="88" t="s">
        <v>129</v>
      </c>
      <c r="B6" s="14" t="s">
        <v>78</v>
      </c>
      <c r="C6" s="14" t="s">
        <v>86</v>
      </c>
      <c r="D6" s="14" t="s">
        <v>130</v>
      </c>
      <c r="E6" s="89" t="s">
        <v>178</v>
      </c>
    </row>
    <row r="7" spans="1:5" x14ac:dyDescent="0.2">
      <c r="A7" s="88" t="s">
        <v>81</v>
      </c>
      <c r="B7" s="14" t="s">
        <v>78</v>
      </c>
      <c r="C7" s="14" t="s">
        <v>79</v>
      </c>
      <c r="D7" s="166" t="s">
        <v>199</v>
      </c>
      <c r="E7" s="89" t="s">
        <v>103</v>
      </c>
    </row>
    <row r="8" spans="1:5" x14ac:dyDescent="0.2">
      <c r="A8" s="88" t="s">
        <v>82</v>
      </c>
      <c r="B8" s="14" t="s">
        <v>83</v>
      </c>
      <c r="C8" s="14" t="s">
        <v>79</v>
      </c>
      <c r="D8" s="14" t="s">
        <v>84</v>
      </c>
      <c r="E8" s="89" t="s">
        <v>219</v>
      </c>
    </row>
    <row r="9" spans="1:5" x14ac:dyDescent="0.2">
      <c r="A9" s="88" t="s">
        <v>85</v>
      </c>
      <c r="B9" s="14" t="s">
        <v>83</v>
      </c>
      <c r="C9" s="14" t="s">
        <v>86</v>
      </c>
      <c r="D9" s="14" t="s">
        <v>87</v>
      </c>
      <c r="E9" s="89" t="s">
        <v>88</v>
      </c>
    </row>
    <row r="10" spans="1:5" x14ac:dyDescent="0.2">
      <c r="A10" s="88" t="s">
        <v>89</v>
      </c>
      <c r="B10" s="14" t="s">
        <v>78</v>
      </c>
      <c r="C10" s="14" t="s">
        <v>79</v>
      </c>
      <c r="D10" s="14" t="s">
        <v>133</v>
      </c>
      <c r="E10" s="89" t="s">
        <v>185</v>
      </c>
    </row>
    <row r="11" spans="1:5" x14ac:dyDescent="0.2">
      <c r="A11" s="88" t="s">
        <v>90</v>
      </c>
      <c r="B11" s="14" t="s">
        <v>78</v>
      </c>
      <c r="C11" s="14" t="s">
        <v>79</v>
      </c>
      <c r="D11" s="14" t="s">
        <v>91</v>
      </c>
      <c r="E11" s="89" t="s">
        <v>177</v>
      </c>
    </row>
    <row r="12" spans="1:5" x14ac:dyDescent="0.2">
      <c r="A12" s="88" t="s">
        <v>92</v>
      </c>
      <c r="B12" s="14" t="s">
        <v>78</v>
      </c>
      <c r="C12" s="14" t="s">
        <v>86</v>
      </c>
      <c r="D12" s="14" t="s">
        <v>93</v>
      </c>
      <c r="E12" s="89" t="s">
        <v>179</v>
      </c>
    </row>
    <row r="13" spans="1:5" x14ac:dyDescent="0.2">
      <c r="A13" s="88" t="s">
        <v>94</v>
      </c>
      <c r="B13" s="14" t="s">
        <v>95</v>
      </c>
      <c r="C13" s="14" t="s">
        <v>86</v>
      </c>
      <c r="D13" s="14" t="s">
        <v>96</v>
      </c>
      <c r="E13" s="89" t="s">
        <v>180</v>
      </c>
    </row>
    <row r="14" spans="1:5" x14ac:dyDescent="0.2">
      <c r="A14" s="88" t="s">
        <v>97</v>
      </c>
      <c r="B14" s="14" t="s">
        <v>95</v>
      </c>
      <c r="C14" s="14" t="s">
        <v>86</v>
      </c>
      <c r="D14" s="14" t="s">
        <v>98</v>
      </c>
      <c r="E14" s="89" t="s">
        <v>181</v>
      </c>
    </row>
    <row r="15" spans="1:5" x14ac:dyDescent="0.2">
      <c r="A15" s="88" t="s">
        <v>99</v>
      </c>
      <c r="B15" s="14" t="s">
        <v>95</v>
      </c>
      <c r="C15" s="14" t="s">
        <v>86</v>
      </c>
      <c r="D15" s="14" t="s">
        <v>100</v>
      </c>
      <c r="E15" s="89" t="s">
        <v>101</v>
      </c>
    </row>
    <row r="16" spans="1:5" x14ac:dyDescent="0.2">
      <c r="A16" s="88" t="s">
        <v>102</v>
      </c>
      <c r="B16" s="14" t="s">
        <v>103</v>
      </c>
      <c r="C16" s="14" t="s">
        <v>79</v>
      </c>
      <c r="D16" s="14" t="s">
        <v>104</v>
      </c>
      <c r="E16" s="89" t="s">
        <v>105</v>
      </c>
    </row>
    <row r="17" spans="1:5" x14ac:dyDescent="0.2">
      <c r="A17" s="88" t="s">
        <v>106</v>
      </c>
      <c r="B17" s="14" t="s">
        <v>95</v>
      </c>
      <c r="C17" s="14" t="s">
        <v>79</v>
      </c>
      <c r="D17" s="14" t="s">
        <v>107</v>
      </c>
      <c r="E17" s="89" t="s">
        <v>108</v>
      </c>
    </row>
    <row r="18" spans="1:5" x14ac:dyDescent="0.2">
      <c r="A18" s="88" t="s">
        <v>109</v>
      </c>
      <c r="B18" s="14" t="s">
        <v>95</v>
      </c>
      <c r="C18" s="14" t="s">
        <v>79</v>
      </c>
      <c r="D18" s="14" t="s">
        <v>110</v>
      </c>
      <c r="E18" s="89" t="s">
        <v>111</v>
      </c>
    </row>
    <row r="19" spans="1:5" x14ac:dyDescent="0.2">
      <c r="A19" s="88" t="s">
        <v>112</v>
      </c>
      <c r="B19" s="14" t="s">
        <v>95</v>
      </c>
      <c r="C19" s="14" t="s">
        <v>79</v>
      </c>
      <c r="D19" s="14" t="s">
        <v>113</v>
      </c>
      <c r="E19" s="89" t="s">
        <v>114</v>
      </c>
    </row>
    <row r="20" spans="1:5" x14ac:dyDescent="0.2">
      <c r="A20" s="88" t="s">
        <v>115</v>
      </c>
      <c r="B20" s="14" t="s">
        <v>95</v>
      </c>
      <c r="C20" s="14" t="s">
        <v>79</v>
      </c>
      <c r="D20" s="14" t="s">
        <v>116</v>
      </c>
      <c r="E20" s="89" t="s">
        <v>117</v>
      </c>
    </row>
    <row r="21" spans="1:5" x14ac:dyDescent="0.2">
      <c r="A21" s="88" t="s">
        <v>118</v>
      </c>
      <c r="B21" s="14" t="s">
        <v>95</v>
      </c>
      <c r="C21" s="14" t="s">
        <v>79</v>
      </c>
      <c r="D21" s="14" t="s">
        <v>119</v>
      </c>
      <c r="E21" s="89" t="s">
        <v>76</v>
      </c>
    </row>
    <row r="22" spans="1:5" x14ac:dyDescent="0.2">
      <c r="A22" s="88" t="s">
        <v>120</v>
      </c>
      <c r="B22" s="14" t="s">
        <v>95</v>
      </c>
      <c r="C22" s="14" t="s">
        <v>79</v>
      </c>
      <c r="D22" s="14" t="s">
        <v>121</v>
      </c>
      <c r="E22" s="89" t="s">
        <v>289</v>
      </c>
    </row>
    <row r="23" spans="1:5" x14ac:dyDescent="0.2">
      <c r="A23" s="90" t="s">
        <v>122</v>
      </c>
      <c r="B23" s="91" t="s">
        <v>123</v>
      </c>
      <c r="C23" s="91" t="s">
        <v>79</v>
      </c>
      <c r="D23" s="91" t="s">
        <v>124</v>
      </c>
      <c r="E23" s="92" t="s">
        <v>290</v>
      </c>
    </row>
    <row r="26" spans="1:5" x14ac:dyDescent="0.2">
      <c r="A26" s="3" t="s">
        <v>125</v>
      </c>
    </row>
    <row r="27" spans="1:5" x14ac:dyDescent="0.2">
      <c r="A27" s="3" t="s">
        <v>287</v>
      </c>
    </row>
  </sheetData>
  <phoneticPr fontId="2" type="noConversion"/>
  <pageMargins left="0.75" right="0.75" top="1" bottom="1" header="0.5" footer="0.5"/>
  <pageSetup paperSize="9" scale="96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 zoomScaleNormal="100">
      <selection pane="topLeft" activeCell="L25" sqref="L25"/>
    </sheetView>
  </sheetViews>
  <sheetFormatPr baseColWidth="8" defaultRowHeight="12"/>
  <cols>
    <col min="2" max="2" width="46.42578125" bestFit="1" customWidth="1"/>
    <col min="3" max="3" width="10.28515625" bestFit="1" customWidth="1"/>
    <col min="4" max="4" width="31.7109375" customWidth="1"/>
  </cols>
  <sheetData>
    <row ht="20.25" r="1" spans="1:4" x14ac:dyDescent="0.3">
      <c r="A1" s="281" t="s">
        <v>27</v>
      </c>
      <c r="B1" s="281"/>
      <c r="C1" s="281"/>
      <c r="D1" s="281"/>
    </row>
    <row ht="18.75" r="2" spans="1:4" x14ac:dyDescent="0.25">
      <c r="A2" s="282" t="s">
        <v>303</v>
      </c>
      <c r="B2" s="282"/>
      <c r="C2" s="282"/>
      <c r="D2" s="282"/>
    </row>
    <row ht="15.75" r="3" spans="1:4" x14ac:dyDescent="0.25">
      <c r="A3" s="29"/>
    </row>
    <row ht="15.75" r="4" spans="1:4" x14ac:dyDescent="0.25">
      <c r="A4" s="29"/>
    </row>
    <row ht="15.75" r="5" spans="1:4" x14ac:dyDescent="0.25">
      <c r="A5" s="1"/>
      <c r="B5" s="18" t="s">
        <v>193</v>
      </c>
      <c r="C5" s="22" t="s">
        <v>49</v>
      </c>
      <c r="D5" t="s">
        <v>140</v>
      </c>
    </row>
    <row ht="15.75" r="6" spans="1:4" x14ac:dyDescent="0.25">
      <c r="A6" s="1"/>
      <c r="B6" s="18" t="s">
        <v>50</v>
      </c>
      <c r="C6" s="9">
        <v>6000</v>
      </c>
      <c r="D6" t="s">
        <v>304</v>
      </c>
    </row>
    <row ht="15.75" r="7" spans="1:4" x14ac:dyDescent="0.25">
      <c r="A7" s="1"/>
      <c r="B7" s="18"/>
      <c r="C7" s="9"/>
    </row>
    <row ht="15.75" r="8" spans="1:4" x14ac:dyDescent="0.25">
      <c r="A8" s="1"/>
      <c r="B8" s="18" t="s">
        <v>52</v>
      </c>
      <c r="C8" s="60">
        <v>36183</v>
      </c>
    </row>
    <row ht="15.75" r="9" spans="1:4" x14ac:dyDescent="0.25">
      <c r="A9" s="1"/>
      <c r="B9" s="18"/>
      <c r="C9" s="9"/>
    </row>
    <row ht="15.75" r="10" spans="1:4" x14ac:dyDescent="0.25">
      <c r="A10" s="1"/>
      <c r="B10" s="18" t="s">
        <v>192</v>
      </c>
      <c r="C10" s="60">
        <v>1300</v>
      </c>
    </row>
    <row ht="15.75" r="11" spans="1:4" x14ac:dyDescent="0.25">
      <c r="A11" s="1"/>
      <c r="B11" s="18" t="s">
        <v>57</v>
      </c>
      <c r="C11" s="60">
        <v>20650.58</v>
      </c>
      <c r="D11" t="s">
        <v>305</v>
      </c>
    </row>
    <row ht="15.75" r="12" spans="1:4" x14ac:dyDescent="0.25">
      <c r="A12" s="1"/>
      <c r="B12" s="18" t="s">
        <v>51</v>
      </c>
      <c r="C12" s="60">
        <v>1769.38</v>
      </c>
      <c r="D12" t="s">
        <v>307</v>
      </c>
    </row>
    <row ht="15.75" r="13" spans="1:4" x14ac:dyDescent="0.25">
      <c r="A13" s="1"/>
      <c r="B13" s="18" t="s">
        <v>68</v>
      </c>
      <c r="C13" s="60">
        <v>1814.04</v>
      </c>
    </row>
    <row ht="15.75" r="14" spans="1:4" x14ac:dyDescent="0.25">
      <c r="A14" s="1"/>
      <c r="B14" s="18" t="s">
        <v>137</v>
      </c>
      <c r="C14" s="60">
        <v>1344</v>
      </c>
    </row>
    <row ht="15.75" r="15" spans="1:4" x14ac:dyDescent="0.25">
      <c r="A15" s="29"/>
      <c r="B15" s="18" t="s">
        <v>175</v>
      </c>
      <c r="C15" s="99">
        <v>177</v>
      </c>
      <c r="D15" t="s">
        <v>182</v>
      </c>
    </row>
    <row ht="15.75" r="16" spans="1:4" x14ac:dyDescent="0.25">
      <c r="A16" s="29"/>
      <c r="B16" s="18" t="s">
        <v>176</v>
      </c>
      <c r="C16" s="99">
        <v>592</v>
      </c>
      <c r="D16" t="s">
        <v>183</v>
      </c>
    </row>
    <row r="17" spans="1:4" x14ac:dyDescent="0.2">
      <c r="B17" t="s">
        <v>291</v>
      </c>
      <c r="C17">
        <v>2106</v>
      </c>
      <c r="D17" t="s">
        <v>292</v>
      </c>
    </row>
    <row r="18" spans="1:4" x14ac:dyDescent="0.2">
      <c r="B18" t="s">
        <v>190</v>
      </c>
      <c r="C18">
        <v>250</v>
      </c>
      <c r="D18" t="s">
        <v>191</v>
      </c>
    </row>
    <row r="19" spans="1:4" x14ac:dyDescent="0.2">
      <c r="B19" t="s">
        <v>306</v>
      </c>
      <c r="C19">
        <v>250</v>
      </c>
      <c r="D19" t="s">
        <v>220</v>
      </c>
    </row>
    <row ht="15.75" r="20" spans="1:4" x14ac:dyDescent="0.25">
      <c r="A20" s="29"/>
      <c r="B20" s="18"/>
      <c r="C20" s="99"/>
    </row>
    <row ht="15.75" r="21" spans="1:4" x14ac:dyDescent="0.25">
      <c r="A21" s="1"/>
      <c r="B21" s="18" t="s">
        <v>53</v>
      </c>
      <c r="C21">
        <v>1</v>
      </c>
    </row>
    <row ht="15.75" r="22" spans="1:4" x14ac:dyDescent="0.25">
      <c r="A22" s="29"/>
      <c r="B22" s="18"/>
      <c r="C22" s="60"/>
    </row>
    <row ht="15.75" r="23" spans="1:4" x14ac:dyDescent="0.25">
      <c r="A23" s="29"/>
      <c r="B23" s="18" t="s">
        <v>138</v>
      </c>
      <c r="C23" s="99">
        <v>2000</v>
      </c>
      <c r="D23" t="s">
        <v>141</v>
      </c>
    </row>
    <row ht="16.5" r="25" spans="1:4" thickBot="1" x14ac:dyDescent="0.3">
      <c r="A25" s="29"/>
      <c r="B25" s="18"/>
      <c r="C25" s="99"/>
    </row>
    <row ht="16.5" r="26" spans="1:4" thickBot="1" x14ac:dyDescent="0.3">
      <c r="A26" s="29"/>
      <c r="B26" s="100" t="s">
        <v>139</v>
      </c>
      <c r="C26" s="101">
        <f>SUM(C6:C25)</f>
        <v>74437</v>
      </c>
    </row>
    <row ht="15.75" r="27" spans="1:4" x14ac:dyDescent="0.25">
      <c r="A27" s="29"/>
    </row>
    <row r="28" spans="1:4" x14ac:dyDescent="0.2">
      <c r="B28" s="3" t="s">
        <v>308</v>
      </c>
    </row>
  </sheetData>
  <mergeCells count="2">
    <mergeCell ref="A1:D1"/>
    <mergeCell ref="A2:D2"/>
  </mergeCells>
  <pageMargins left="0.7" right="0.7" top="0.75" bottom="0.75" header="0.3" footer="0.3"/>
  <pageSetup paperSize="9" scale="81" orientation="portrait" horizontalDpi="0" verticalDpi="0" r:id="rId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workbookViewId="0" tabSelected="1" zoomScaleNormal="100">
      <selection pane="topLeft" activeCell="J57" sqref="J57"/>
    </sheetView>
  </sheetViews>
  <sheetFormatPr baseColWidth="8" defaultRowHeight="12"/>
  <cols>
    <col min="1" max="1" width="21.140625" customWidth="1"/>
    <col min="5" max="5" width="47.7109375" bestFit="1" customWidth="1"/>
  </cols>
  <sheetData>
    <row r="2" spans="1:5" x14ac:dyDescent="0.2">
      <c r="A2" s="3" t="s">
        <v>142</v>
      </c>
      <c r="B2" s="3"/>
      <c r="C2" s="3"/>
      <c r="D2" s="102"/>
      <c r="E2" s="102" t="s">
        <v>143</v>
      </c>
    </row>
    <row r="3" spans="1:5" x14ac:dyDescent="0.2">
      <c r="A3" s="3"/>
      <c r="B3" s="3"/>
      <c r="C3" s="3"/>
      <c r="D3" s="3"/>
      <c r="E3" s="3"/>
    </row>
    <row r="4" spans="1:5" x14ac:dyDescent="0.2">
      <c r="A4" t="s">
        <v>144</v>
      </c>
      <c r="B4" s="3" t="s">
        <v>27</v>
      </c>
    </row>
    <row r="6" spans="1:5" x14ac:dyDescent="0.2">
      <c r="A6" t="s">
        <v>145</v>
      </c>
    </row>
    <row r="7" spans="1:5" x14ac:dyDescent="0.2">
      <c r="A7" t="s">
        <v>174</v>
      </c>
    </row>
    <row ht="13.5" r="8" spans="1:5" thickBot="1" x14ac:dyDescent="0.25">
      <c r="C8" s="134"/>
    </row>
    <row ht="25.5" r="9" spans="1:5" x14ac:dyDescent="0.2">
      <c r="A9" s="103"/>
      <c r="B9" s="103" t="s">
        <v>215</v>
      </c>
      <c r="C9" s="216" t="s">
        <v>271</v>
      </c>
      <c r="D9" s="103" t="s">
        <v>146</v>
      </c>
      <c r="E9" s="104" t="s">
        <v>147</v>
      </c>
    </row>
    <row ht="13.5" r="10" spans="1:5" thickBot="1" x14ac:dyDescent="0.25">
      <c r="A10" s="105" t="s">
        <v>148</v>
      </c>
      <c r="B10" s="106" t="s">
        <v>55</v>
      </c>
      <c r="C10" s="217" t="s">
        <v>55</v>
      </c>
      <c r="D10" s="106" t="s">
        <v>149</v>
      </c>
      <c r="E10" s="105"/>
    </row>
    <row r="11" spans="1:5" x14ac:dyDescent="0.2">
      <c r="A11" s="103" t="s">
        <v>150</v>
      </c>
      <c r="B11" s="140"/>
      <c r="C11" s="218"/>
      <c r="D11" s="107"/>
      <c r="E11" s="178" t="s">
        <v>272</v>
      </c>
    </row>
    <row r="12" spans="1:5" x14ac:dyDescent="0.2">
      <c r="A12" s="108" t="s">
        <v>151</v>
      </c>
      <c r="B12" s="141">
        <v>2166</v>
      </c>
      <c r="C12" s="219">
        <v>3155</v>
      </c>
      <c r="D12" s="175" t="s">
        <v>294</v>
      </c>
      <c r="E12" s="174" t="s">
        <v>273</v>
      </c>
    </row>
    <row r="13" spans="1:5" x14ac:dyDescent="0.2">
      <c r="A13" s="111"/>
      <c r="B13" s="142"/>
      <c r="C13" s="220"/>
      <c r="D13" s="109"/>
      <c r="E13" s="174" t="s">
        <v>274</v>
      </c>
    </row>
    <row ht="13.5" r="14" spans="1:5" thickBot="1" x14ac:dyDescent="0.25">
      <c r="A14" s="112"/>
      <c r="B14" s="143"/>
      <c r="C14" s="221"/>
      <c r="D14" s="113"/>
      <c r="E14" s="112"/>
    </row>
    <row r="15" spans="1:5" x14ac:dyDescent="0.2">
      <c r="A15" s="103" t="s">
        <v>152</v>
      </c>
      <c r="B15" s="163"/>
      <c r="C15" s="222"/>
      <c r="D15" s="107"/>
      <c r="E15" s="114"/>
    </row>
    <row r="16" spans="1:5" x14ac:dyDescent="0.2">
      <c r="A16" s="118" t="s">
        <v>30</v>
      </c>
      <c r="B16" s="164">
        <v>10000</v>
      </c>
      <c r="C16" s="223">
        <v>10250</v>
      </c>
      <c r="D16" s="175" t="s">
        <v>277</v>
      </c>
      <c r="E16" s="176" t="s">
        <v>275</v>
      </c>
    </row>
    <row r="17" spans="1:5" x14ac:dyDescent="0.2">
      <c r="A17" s="118"/>
      <c r="B17" s="164"/>
      <c r="C17" s="223"/>
      <c r="D17" s="109"/>
      <c r="E17" s="176" t="s">
        <v>276</v>
      </c>
    </row>
    <row r="18" spans="1:5" x14ac:dyDescent="0.2">
      <c r="A18" s="118"/>
      <c r="B18" s="164"/>
      <c r="C18" s="223"/>
      <c r="D18" s="109"/>
      <c r="E18" s="176"/>
    </row>
    <row ht="13.5" r="19" spans="1:5" thickBot="1" x14ac:dyDescent="0.25">
      <c r="A19" s="112"/>
      <c r="B19" s="165"/>
      <c r="C19" s="224"/>
      <c r="D19" s="113"/>
      <c r="E19" s="115"/>
    </row>
    <row r="20" spans="1:5" x14ac:dyDescent="0.2">
      <c r="A20" s="103" t="s">
        <v>153</v>
      </c>
      <c r="B20" s="140"/>
      <c r="C20" s="218"/>
      <c r="D20" s="107"/>
      <c r="E20" s="114"/>
    </row>
    <row r="21" spans="1:5" x14ac:dyDescent="0.2">
      <c r="A21" s="108" t="s">
        <v>154</v>
      </c>
      <c r="B21" s="142">
        <v>1941.72</v>
      </c>
      <c r="C21" s="220">
        <v>8868</v>
      </c>
      <c r="D21" s="175" t="s">
        <v>295</v>
      </c>
      <c r="E21" s="176" t="s">
        <v>278</v>
      </c>
    </row>
    <row r="22" spans="1:5" x14ac:dyDescent="0.2">
      <c r="A22" s="108"/>
      <c r="B22" s="142"/>
      <c r="C22" s="220"/>
      <c r="D22" s="109"/>
      <c r="E22" s="176" t="s">
        <v>279</v>
      </c>
    </row>
    <row r="23" spans="1:5" x14ac:dyDescent="0.2">
      <c r="A23" s="108"/>
      <c r="B23" s="142"/>
      <c r="C23" s="220"/>
      <c r="D23" s="109"/>
      <c r="E23" s="176" t="s">
        <v>280</v>
      </c>
    </row>
    <row ht="13.5" r="24" spans="1:5" thickBot="1" x14ac:dyDescent="0.25">
      <c r="A24" s="112"/>
      <c r="B24" s="143"/>
      <c r="C24" s="221"/>
      <c r="D24" s="113"/>
      <c r="E24" s="215" t="s">
        <v>281</v>
      </c>
    </row>
    <row r="25" spans="1:5" x14ac:dyDescent="0.2">
      <c r="A25" s="103" t="s">
        <v>155</v>
      </c>
      <c r="B25" s="140"/>
      <c r="C25" s="218"/>
      <c r="D25" s="107"/>
      <c r="E25" s="114"/>
    </row>
    <row r="26" spans="1:5" x14ac:dyDescent="0.2">
      <c r="A26" s="108" t="s">
        <v>156</v>
      </c>
      <c r="B26" s="141">
        <v>3420</v>
      </c>
      <c r="C26" s="219">
        <v>3309</v>
      </c>
      <c r="D26" s="175" t="s">
        <v>293</v>
      </c>
      <c r="E26" s="176" t="s">
        <v>282</v>
      </c>
    </row>
    <row ht="13.5" r="27" spans="1:5" thickBot="1" x14ac:dyDescent="0.25">
      <c r="A27" s="112"/>
      <c r="B27" s="143"/>
      <c r="C27" s="221"/>
      <c r="D27" s="113"/>
      <c r="E27" s="112"/>
    </row>
    <row r="28" spans="1:5" x14ac:dyDescent="0.2">
      <c r="A28" s="103" t="s">
        <v>157</v>
      </c>
      <c r="B28" s="140"/>
      <c r="C28" s="218"/>
      <c r="D28" s="107"/>
      <c r="E28" s="116"/>
    </row>
    <row r="29" spans="1:5" x14ac:dyDescent="0.2">
      <c r="A29" s="108" t="s">
        <v>158</v>
      </c>
      <c r="B29" s="144" t="s">
        <v>159</v>
      </c>
      <c r="C29" s="225" t="s">
        <v>159</v>
      </c>
      <c r="D29" s="117" t="s">
        <v>160</v>
      </c>
      <c r="E29" s="118"/>
    </row>
    <row ht="13.5" r="30" spans="1:5" thickBot="1" x14ac:dyDescent="0.25">
      <c r="A30" s="119" t="s">
        <v>161</v>
      </c>
      <c r="B30" s="143"/>
      <c r="C30" s="221"/>
      <c r="D30" s="113"/>
      <c r="E30" s="112"/>
    </row>
    <row r="31" spans="1:5" x14ac:dyDescent="0.2">
      <c r="A31" s="103" t="s">
        <v>162</v>
      </c>
      <c r="B31" s="140"/>
      <c r="C31" s="218"/>
      <c r="D31" s="120"/>
      <c r="E31" s="181" t="s">
        <v>283</v>
      </c>
    </row>
    <row r="32" spans="1:5" x14ac:dyDescent="0.2">
      <c r="A32" s="108" t="s">
        <v>163</v>
      </c>
      <c r="B32" s="141">
        <v>7532.52</v>
      </c>
      <c r="C32" s="219">
        <v>14795</v>
      </c>
      <c r="D32" s="177" t="s">
        <v>296</v>
      </c>
      <c r="E32" s="176" t="s">
        <v>284</v>
      </c>
    </row>
    <row r="33" spans="1:5" x14ac:dyDescent="0.2">
      <c r="A33" s="108"/>
      <c r="B33" s="141"/>
      <c r="C33" s="219"/>
      <c r="D33" s="121"/>
      <c r="E33" s="180" t="s">
        <v>297</v>
      </c>
    </row>
    <row ht="13.5" r="34" spans="1:5" thickBot="1" x14ac:dyDescent="0.25">
      <c r="A34" s="112"/>
      <c r="B34" s="143"/>
      <c r="C34" s="221"/>
      <c r="D34" s="124"/>
      <c r="E34" s="179"/>
    </row>
    <row r="35" spans="1:5" x14ac:dyDescent="0.2">
      <c r="A35" s="103" t="s">
        <v>164</v>
      </c>
      <c r="B35" s="140"/>
      <c r="C35" s="218"/>
      <c r="D35" s="120"/>
      <c r="E35" s="114"/>
    </row>
    <row ht="15.75" customHeight="1" r="36" spans="1:5" x14ac:dyDescent="0.2">
      <c r="A36" s="110" t="s">
        <v>151</v>
      </c>
      <c r="B36" s="173">
        <v>3155</v>
      </c>
      <c r="C36" s="226">
        <v>4169</v>
      </c>
      <c r="D36" s="177" t="s">
        <v>298</v>
      </c>
      <c r="E36" s="174" t="s">
        <v>216</v>
      </c>
    </row>
    <row ht="15.75" customHeight="1" r="37" spans="1:5" x14ac:dyDescent="0.2">
      <c r="A37" s="110"/>
      <c r="B37" s="141"/>
      <c r="C37" s="219"/>
      <c r="D37" s="121"/>
      <c r="E37" s="174" t="s">
        <v>299</v>
      </c>
    </row>
    <row ht="15.75" customHeight="1" r="38" spans="1:5" x14ac:dyDescent="0.2">
      <c r="A38" s="110"/>
      <c r="B38" s="141"/>
      <c r="C38" s="219"/>
      <c r="D38" s="121"/>
      <c r="E38" s="127" t="s">
        <v>171</v>
      </c>
    </row>
    <row ht="15.75" customHeight="1" r="39" spans="1:5" x14ac:dyDescent="0.2">
      <c r="A39" s="110"/>
      <c r="B39" s="141"/>
      <c r="C39" s="219"/>
      <c r="D39" s="121"/>
      <c r="E39" s="127" t="s">
        <v>203</v>
      </c>
    </row>
    <row r="40" spans="1:5" x14ac:dyDescent="0.2">
      <c r="A40" s="110"/>
      <c r="B40" s="141"/>
      <c r="C40" s="219"/>
      <c r="D40" s="121"/>
      <c r="E40" s="122" t="s">
        <v>204</v>
      </c>
    </row>
    <row ht="13.5" customHeight="1" r="41" spans="1:5" x14ac:dyDescent="0.2">
      <c r="A41" s="110"/>
      <c r="B41" s="141"/>
      <c r="C41" s="219"/>
      <c r="D41" s="121"/>
      <c r="E41" s="122" t="s">
        <v>205</v>
      </c>
    </row>
    <row r="42" spans="1:5" x14ac:dyDescent="0.2">
      <c r="A42" s="110"/>
      <c r="B42" s="141"/>
      <c r="C42" s="219"/>
      <c r="D42" s="121"/>
      <c r="E42" s="123" t="s">
        <v>206</v>
      </c>
    </row>
    <row r="43" spans="1:5" x14ac:dyDescent="0.2">
      <c r="A43" s="110"/>
      <c r="B43" s="141"/>
      <c r="C43" s="219"/>
      <c r="D43" s="121"/>
      <c r="E43" s="123" t="s">
        <v>207</v>
      </c>
    </row>
    <row r="44" spans="1:5" x14ac:dyDescent="0.2">
      <c r="A44" s="110"/>
      <c r="B44" s="141"/>
      <c r="C44" s="219"/>
      <c r="D44" s="121"/>
      <c r="E44" s="123" t="s">
        <v>208</v>
      </c>
    </row>
    <row ht="39" r="45" spans="1:5" thickBot="1" x14ac:dyDescent="0.25">
      <c r="A45" s="119"/>
      <c r="B45" s="143"/>
      <c r="C45" s="221"/>
      <c r="D45" s="124"/>
      <c r="E45" s="278" t="s">
        <v>300</v>
      </c>
    </row>
    <row r="46" spans="1:5" x14ac:dyDescent="0.2">
      <c r="A46" s="103" t="s">
        <v>165</v>
      </c>
      <c r="B46" s="140"/>
      <c r="C46" s="218"/>
      <c r="D46" s="107"/>
      <c r="E46" s="108"/>
    </row>
    <row ht="25.5" r="47" spans="1:5" x14ac:dyDescent="0.2">
      <c r="A47" s="110" t="s">
        <v>166</v>
      </c>
      <c r="B47" s="141">
        <v>43183</v>
      </c>
      <c r="C47" s="219">
        <v>45289</v>
      </c>
      <c r="D47" s="175" t="s">
        <v>301</v>
      </c>
      <c r="E47" s="174" t="s">
        <v>302</v>
      </c>
    </row>
    <row ht="13.5" r="48" spans="1:5" thickBot="1" x14ac:dyDescent="0.25">
      <c r="A48" s="119"/>
      <c r="B48" s="143"/>
      <c r="C48" s="221"/>
      <c r="D48" s="113"/>
      <c r="E48" s="112"/>
    </row>
    <row r="49" spans="1:5" x14ac:dyDescent="0.2">
      <c r="A49" s="103" t="s">
        <v>167</v>
      </c>
      <c r="B49" s="140"/>
      <c r="C49" s="218"/>
      <c r="D49" s="107"/>
      <c r="E49" s="116"/>
    </row>
    <row r="50" spans="1:5" x14ac:dyDescent="0.2">
      <c r="A50" s="108" t="s">
        <v>168</v>
      </c>
      <c r="B50" s="144" t="s">
        <v>169</v>
      </c>
      <c r="C50" s="225" t="s">
        <v>169</v>
      </c>
      <c r="D50" s="117" t="s">
        <v>170</v>
      </c>
      <c r="E50" s="118"/>
    </row>
    <row ht="13.5" r="51" spans="1:5" thickBot="1" x14ac:dyDescent="0.25">
      <c r="A51" s="119"/>
      <c r="B51" s="145"/>
      <c r="C51" s="227"/>
      <c r="D51" s="125"/>
      <c r="E51" s="112"/>
    </row>
  </sheetData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ROUGHTON - ACCOUNTS 2022-2023</vt:lpstr>
      <vt:lpstr>ROUGHTON INCOME 2022-2023</vt:lpstr>
      <vt:lpstr>ROUGHTON EXPENDITURE 2022-2023</vt:lpstr>
      <vt:lpstr>BANK RECONCILIATION</vt:lpstr>
      <vt:lpstr>RISK ASSESSMENT</vt:lpstr>
      <vt:lpstr>Asset List</vt:lpstr>
      <vt:lpstr>Explanation 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Pugh</dc:creator>
  <cp:lastModifiedBy>Windows User</cp:lastModifiedBy>
  <cp:lastPrinted>2023-05-07T16:03:50Z</cp:lastPrinted>
  <dcterms:created xsi:type="dcterms:W3CDTF">2006-03-16T07:21:25Z</dcterms:created>
  <dcterms:modified xsi:type="dcterms:W3CDTF">2023-05-30T11:02:44Z</dcterms:modified>
</cp:coreProperties>
</file>